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7305" activeTab="0"/>
  </bookViews>
  <sheets>
    <sheet name="#6_oil_calc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<sst xmlns="http://schemas.openxmlformats.org/spreadsheetml/2006/main" count="64" uniqueCount="47">
  <si>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Facil / Unit Name:</t>
  </si>
  <si>
    <t>Fuel Type:</t>
  </si>
  <si>
    <t>PM total:</t>
  </si>
  <si>
    <t>tons/yr filt</t>
  </si>
  <si>
    <t>x</t>
  </si>
  <si>
    <t>+</t>
  </si>
  <si>
    <t>=</t>
  </si>
  <si>
    <t>lbs</t>
  </si>
  <si>
    <t>fuel consumption</t>
  </si>
  <si>
    <t>total condensable</t>
  </si>
  <si>
    <t>tons cond</t>
  </si>
  <si>
    <t>size distribution</t>
  </si>
  <si>
    <t>tons/yr filt PM10</t>
  </si>
  <si>
    <t>tons/yr PM</t>
  </si>
  <si>
    <t>tons/yr filt PM2.5</t>
  </si>
  <si>
    <t>tons/yr PM10</t>
  </si>
  <si>
    <t>cond PM</t>
  </si>
  <si>
    <t>tons/yr PM2.5</t>
  </si>
  <si>
    <t>PM 10 total:</t>
  </si>
  <si>
    <t>PM 2.5 total:</t>
  </si>
  <si>
    <t>Condensable only portion:</t>
  </si>
  <si>
    <t>Parameters:</t>
  </si>
  <si>
    <t>Cond factor</t>
  </si>
  <si>
    <t>PM10 size distribution</t>
  </si>
  <si>
    <t>PM2.5 size distribution</t>
  </si>
  <si>
    <t># 6 Oil</t>
  </si>
  <si>
    <t>9.19(s)+3.22</t>
  </si>
  <si>
    <t>lbs/kgal</t>
  </si>
  <si>
    <t>Filt factor</t>
  </si>
  <si>
    <t>where s = % sulfur</t>
  </si>
  <si>
    <t>Fuel consumption</t>
  </si>
  <si>
    <t>kgal</t>
  </si>
  <si>
    <t>Filterable only portion:</t>
  </si>
  <si>
    <t>Filt Factor</t>
  </si>
  <si>
    <t>Sulfur %</t>
  </si>
  <si>
    <t>%</t>
  </si>
  <si>
    <t>Filt Factor =</t>
  </si>
  <si>
    <t>PM Emission for #6 Oil to include Condensables</t>
  </si>
  <si>
    <t>total filterable</t>
  </si>
  <si>
    <t>tons filterable PM</t>
  </si>
  <si>
    <t>tons condensable PM</t>
  </si>
  <si>
    <t>NG/6 OIL-FIRED BOILER #3 (and #5)</t>
  </si>
  <si>
    <t>**note: Boiler #3 &amp; 5 burned the same amount of #6 Oil each, so only one calc is shown.</t>
  </si>
  <si>
    <t>Condensable factor from AP-42 table 1.3-2</t>
  </si>
  <si>
    <t>Size distribution from AP-42 table 1.3-5</t>
  </si>
  <si>
    <t>FACILITY NAME (XXXX-XXXX)</t>
  </si>
  <si>
    <t>2005 PSDR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</si>
</sst>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[Red]\(0\)"/>
    <numFmt numFmtId="166" formatCode="#,##0.0000"/>
    <numFmt numFmtId="167" formatCode="#,##0.000"/>
  </numFmts>
  <fonts count="3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left" vertical="top"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9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2">
      <selection activeCell="A2" sqref="A2"/>
    </sheetView>
  </sheetViews>
  <sheetFormatPr defaultColWidth="9.33203125" defaultRowHeight="11.25"/>
  <cols>
    <col min="1" max="1" width="18.83203125" style="0" customWidth="1"/>
    <col min="2" max="2" width="22.16015625" style="0" customWidth="1"/>
    <col min="3" max="3" width="20" style="0" customWidth="1"/>
    <col min="4" max="4" width="10.16015625" style="0" bestFit="1" customWidth="1"/>
    <col min="5" max="5" width="18.66015625" style="0" customWidth="1"/>
    <col min="6" max="6" width="19.83203125" style="0" customWidth="1"/>
    <col min="7" max="7" width="14.16015625" style="0" bestFit="1" customWidth="1"/>
  </cols>
  <sheetData>
    <row r="1" spans="1:7" ht="33" customHeight="1">
      <c r="A1" s="3" t="s">
        <v>0</v>
      </c>
      <c r="B1" s="14" t="s">
        <v>45</v>
      </c>
      <c r="C1" s="14" t="s">
        <v>41</v>
      </c>
      <c r="D1" s="5" t="s">
        <v>46</v>
      </c>
      <c r="E1" s="3" t="s">
        <v>37</v>
      </c>
      <c r="G1" s="7">
        <v>38718</v>
      </c>
    </row>
    <row r="2" spans="1:8" ht="11.25">
      <c r="A2" s="3"/>
      <c r="B2" s="6"/>
      <c r="C2" s="6"/>
      <c r="D2" s="6"/>
      <c r="E2" s="6" t="s">
        <v>42</v>
      </c>
      <c r="F2" s="8"/>
      <c r="G2" s="6"/>
      <c r="H2" s="10"/>
    </row>
    <row r="3" spans="1:8" ht="11.25">
      <c r="A3" s="3"/>
      <c r="B3" s="8"/>
      <c r="C3" s="6"/>
      <c r="D3" s="6"/>
      <c r="E3" s="6"/>
      <c r="F3" s="8"/>
      <c r="G3" s="6"/>
      <c r="H3" s="10"/>
    </row>
    <row r="4" spans="1:8" ht="11.25">
      <c r="A4" t="s">
        <v>1</v>
      </c>
      <c r="B4" t="s">
        <v>25</v>
      </c>
      <c r="D4" s="6"/>
      <c r="E4" s="10"/>
      <c r="F4" s="6"/>
      <c r="G4" s="10"/>
      <c r="H4" s="10"/>
    </row>
    <row r="5" spans="4:8" ht="11.25">
      <c r="D5" s="6"/>
      <c r="E5" s="10"/>
      <c r="F5" s="10"/>
      <c r="G5" s="10"/>
      <c r="H5" s="10"/>
    </row>
    <row r="6" spans="2:8" ht="11.25">
      <c r="B6" t="s">
        <v>21</v>
      </c>
      <c r="H6" s="3"/>
    </row>
    <row r="7" spans="1:8" ht="11.25">
      <c r="A7" t="s">
        <v>30</v>
      </c>
      <c r="B7">
        <v>637.3</v>
      </c>
      <c r="C7" t="s">
        <v>31</v>
      </c>
      <c r="H7" s="3"/>
    </row>
    <row r="8" spans="1:8" ht="11.25">
      <c r="A8" t="s">
        <v>22</v>
      </c>
      <c r="B8">
        <v>1.5</v>
      </c>
      <c r="C8" t="s">
        <v>27</v>
      </c>
      <c r="H8" s="3"/>
    </row>
    <row r="9" spans="1:8" ht="11.25">
      <c r="A9" t="s">
        <v>28</v>
      </c>
      <c r="B9" t="s">
        <v>26</v>
      </c>
      <c r="C9" t="s">
        <v>27</v>
      </c>
      <c r="D9" t="s">
        <v>29</v>
      </c>
      <c r="H9" s="3"/>
    </row>
    <row r="10" spans="1:8" ht="11.25">
      <c r="A10" t="s">
        <v>34</v>
      </c>
      <c r="B10">
        <v>1.98</v>
      </c>
      <c r="C10" t="s">
        <v>35</v>
      </c>
      <c r="H10" s="3"/>
    </row>
    <row r="11" spans="1:8" ht="11.25">
      <c r="A11" t="s">
        <v>23</v>
      </c>
      <c r="B11" s="13">
        <v>0.86</v>
      </c>
      <c r="H11" s="3"/>
    </row>
    <row r="12" spans="1:8" ht="11.25">
      <c r="A12" t="s">
        <v>24</v>
      </c>
      <c r="B12" s="13">
        <v>0.56</v>
      </c>
      <c r="H12" s="3"/>
    </row>
    <row r="13" ht="11.25">
      <c r="H13" s="3"/>
    </row>
    <row r="14" ht="11.25" customHeight="1">
      <c r="H14" s="3"/>
    </row>
    <row r="15" ht="12.75" customHeight="1">
      <c r="B15" t="s">
        <v>20</v>
      </c>
    </row>
    <row r="16" spans="1:5" ht="11.25">
      <c r="A16" t="s">
        <v>22</v>
      </c>
      <c r="B16">
        <f>B8</f>
        <v>1.5</v>
      </c>
      <c r="C16" t="str">
        <f>C8</f>
        <v>lbs/kgal</v>
      </c>
      <c r="E16" s="1"/>
    </row>
    <row r="17" spans="1:9" ht="11.25">
      <c r="A17" t="s">
        <v>8</v>
      </c>
      <c r="B17" s="9">
        <f>B7</f>
        <v>637.3</v>
      </c>
      <c r="C17" t="str">
        <f>C7</f>
        <v>kgal</v>
      </c>
      <c r="E17" s="1"/>
      <c r="F17" s="9"/>
      <c r="I17" s="9"/>
    </row>
    <row r="18" spans="1:9" ht="11.25">
      <c r="A18" s="2" t="s">
        <v>6</v>
      </c>
      <c r="B18" s="9">
        <f>(B16*B17)</f>
        <v>955.9499999999999</v>
      </c>
      <c r="C18" t="s">
        <v>7</v>
      </c>
      <c r="E18" s="1"/>
      <c r="F18" s="9"/>
      <c r="I18" s="9"/>
    </row>
    <row r="19" spans="1:9" ht="11.25">
      <c r="A19" t="s">
        <v>9</v>
      </c>
      <c r="B19" s="9">
        <f>(B18/2000)</f>
        <v>0.477975</v>
      </c>
      <c r="C19" t="s">
        <v>40</v>
      </c>
      <c r="E19" s="1"/>
      <c r="F19" s="9"/>
      <c r="I19" s="9"/>
    </row>
    <row r="20" spans="5:9" ht="11.25">
      <c r="E20" s="1"/>
      <c r="F20" s="9"/>
      <c r="I20" s="9"/>
    </row>
    <row r="21" spans="5:9" ht="11.25">
      <c r="E21" s="1"/>
      <c r="F21" s="9"/>
      <c r="I21" s="9"/>
    </row>
    <row r="22" spans="2:9" ht="11.25">
      <c r="B22" t="s">
        <v>32</v>
      </c>
      <c r="E22" s="1"/>
      <c r="F22" s="9"/>
      <c r="I22" s="9"/>
    </row>
    <row r="23" spans="1:9" ht="11.25">
      <c r="A23" t="s">
        <v>33</v>
      </c>
      <c r="B23" t="str">
        <f>B9</f>
        <v>9.19(s)+3.22</v>
      </c>
      <c r="C23" t="s">
        <v>27</v>
      </c>
      <c r="E23" s="1"/>
      <c r="F23" s="9"/>
      <c r="I23" s="9"/>
    </row>
    <row r="24" spans="1:9" ht="11.25">
      <c r="A24" t="s">
        <v>36</v>
      </c>
      <c r="B24" s="9">
        <f>(9.19*(B10)+3.22)</f>
        <v>21.416199999999996</v>
      </c>
      <c r="C24" t="str">
        <f>C8</f>
        <v>lbs/kgal</v>
      </c>
      <c r="E24" s="1"/>
      <c r="F24" s="9"/>
      <c r="I24" s="9"/>
    </row>
    <row r="25" spans="1:9" ht="11.25">
      <c r="A25" t="s">
        <v>30</v>
      </c>
      <c r="B25">
        <f>B7</f>
        <v>637.3</v>
      </c>
      <c r="C25" t="str">
        <f>C7</f>
        <v>kgal</v>
      </c>
      <c r="E25" s="1"/>
      <c r="F25" s="9"/>
      <c r="I25" s="9"/>
    </row>
    <row r="26" spans="1:9" ht="11.25">
      <c r="A26" s="15" t="s">
        <v>6</v>
      </c>
      <c r="B26" s="9">
        <f>B24*B25</f>
        <v>13648.544259999997</v>
      </c>
      <c r="C26" t="str">
        <f>C18</f>
        <v>lbs</v>
      </c>
      <c r="E26" s="1"/>
      <c r="F26" s="9"/>
      <c r="I26" s="9"/>
    </row>
    <row r="27" spans="1:9" ht="11.25">
      <c r="A27" s="4" t="s">
        <v>38</v>
      </c>
      <c r="B27" s="9">
        <f>(B26/2000)</f>
        <v>6.824272129999999</v>
      </c>
      <c r="C27" t="s">
        <v>39</v>
      </c>
      <c r="E27" s="1"/>
      <c r="F27" s="9"/>
      <c r="I27" s="9"/>
    </row>
    <row r="28" spans="1:9" ht="11.25">
      <c r="A28" s="4"/>
      <c r="B28" s="9"/>
      <c r="E28" s="1"/>
      <c r="F28" s="9"/>
      <c r="I28" s="9"/>
    </row>
    <row r="29" spans="1:9" ht="11.25">
      <c r="A29" s="4"/>
      <c r="B29" s="9"/>
      <c r="E29" s="1"/>
      <c r="F29" s="9"/>
      <c r="I29" s="9"/>
    </row>
    <row r="30" spans="1:9" ht="11.25">
      <c r="A30" s="4"/>
      <c r="B30" s="9"/>
      <c r="E30" s="1"/>
      <c r="F30" s="9"/>
      <c r="I30" s="9"/>
    </row>
    <row r="31" spans="2:9" ht="11.25">
      <c r="B31" s="11" t="s">
        <v>2</v>
      </c>
      <c r="E31" s="11" t="s">
        <v>18</v>
      </c>
      <c r="I31" s="12" t="s">
        <v>19</v>
      </c>
    </row>
    <row r="32" spans="1:10" ht="11.25">
      <c r="A32" s="11"/>
      <c r="B32" s="9">
        <f>B27</f>
        <v>6.824272129999999</v>
      </c>
      <c r="C32" s="11" t="s">
        <v>3</v>
      </c>
      <c r="D32" s="1"/>
      <c r="E32" s="9">
        <f>B27</f>
        <v>6.824272129999999</v>
      </c>
      <c r="F32" s="11" t="s">
        <v>3</v>
      </c>
      <c r="I32" s="9">
        <f>B27</f>
        <v>6.824272129999999</v>
      </c>
      <c r="J32" s="11" t="s">
        <v>3</v>
      </c>
    </row>
    <row r="33" spans="1:10" ht="11.25">
      <c r="A33" s="2" t="s">
        <v>5</v>
      </c>
      <c r="B33" s="9">
        <f>B19</f>
        <v>0.477975</v>
      </c>
      <c r="C33" t="s">
        <v>10</v>
      </c>
      <c r="D33" s="2" t="s">
        <v>4</v>
      </c>
      <c r="E33" s="13">
        <f>B11</f>
        <v>0.86</v>
      </c>
      <c r="F33" t="s">
        <v>11</v>
      </c>
      <c r="H33" s="2" t="s">
        <v>4</v>
      </c>
      <c r="I33" s="13">
        <f>B12</f>
        <v>0.56</v>
      </c>
      <c r="J33" t="s">
        <v>11</v>
      </c>
    </row>
    <row r="34" spans="1:10" ht="11.25">
      <c r="A34" s="2" t="s">
        <v>6</v>
      </c>
      <c r="B34" s="9">
        <f>B32+B33</f>
        <v>7.302247129999999</v>
      </c>
      <c r="C34" s="11" t="s">
        <v>13</v>
      </c>
      <c r="D34" s="2" t="s">
        <v>6</v>
      </c>
      <c r="E34" s="9">
        <f>E32*E33</f>
        <v>5.868874031799999</v>
      </c>
      <c r="F34" t="s">
        <v>12</v>
      </c>
      <c r="H34" s="2" t="s">
        <v>6</v>
      </c>
      <c r="I34" s="9">
        <f>I32*I33</f>
        <v>3.8215923927999995</v>
      </c>
      <c r="J34" t="s">
        <v>14</v>
      </c>
    </row>
    <row r="35" spans="1:10" ht="11.25">
      <c r="A35" s="11"/>
      <c r="B35" s="11"/>
      <c r="C35" s="11"/>
      <c r="D35" s="2" t="s">
        <v>5</v>
      </c>
      <c r="E35" s="9">
        <f>B19</f>
        <v>0.477975</v>
      </c>
      <c r="F35" t="s">
        <v>16</v>
      </c>
      <c r="H35" s="2" t="s">
        <v>5</v>
      </c>
      <c r="I35" s="9">
        <f>B19</f>
        <v>0.477975</v>
      </c>
      <c r="J35" t="s">
        <v>16</v>
      </c>
    </row>
    <row r="36" spans="1:10" ht="11.25">
      <c r="A36" s="11"/>
      <c r="B36" s="11"/>
      <c r="C36" s="11"/>
      <c r="D36" s="2" t="s">
        <v>6</v>
      </c>
      <c r="E36" s="9">
        <f>E34+E35</f>
        <v>6.346849031799999</v>
      </c>
      <c r="F36" t="s">
        <v>15</v>
      </c>
      <c r="H36" s="2" t="s">
        <v>6</v>
      </c>
      <c r="I36" s="9">
        <f>I34+I35</f>
        <v>4.299567392799999</v>
      </c>
      <c r="J36" t="s">
        <v>17</v>
      </c>
    </row>
    <row r="37" ht="11.25">
      <c r="A37" s="11"/>
    </row>
    <row r="38" spans="1:4" ht="11.25">
      <c r="A38" s="12"/>
      <c r="B38" s="11"/>
      <c r="C38" s="11"/>
      <c r="D38" s="11"/>
    </row>
    <row r="39" ht="11.25">
      <c r="B39" t="s">
        <v>43</v>
      </c>
    </row>
    <row r="40" ht="11.25">
      <c r="B40" t="s">
        <v>44</v>
      </c>
    </row>
  </sheetData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bunnll</dc:creator>
  <cp:keywords/>
  <dc:description/>
  <cp:lastModifiedBy>cheathcc</cp:lastModifiedBy>
  <cp:lastPrinted>2005-03-04T19:18:36Z</cp:lastPrinted>
  <dcterms:created xsi:type="dcterms:W3CDTF">2004-07-23T13:28:12Z</dcterms:created>
  <dcterms:modified xsi:type="dcterms:W3CDTF">2006-02-15T19:24:42Z</dcterms:modified>
  <cp:category/>
  <cp:version/>
  <cp:contentType/>
  <cp:contentStatus/>
</cp:coreProperties>
</file>