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10" yWindow="65416" windowWidth="17955" windowHeight="11760" activeTab="0"/>
  </bookViews>
  <sheets>
    <sheet name="Instructions VOC-PM &amp; HAPs" sheetId="1" r:id="rId1"/>
    <sheet name="VOC-PM" sheetId="2" r:id="rId2"/>
    <sheet name="HAPs" sheetId="3" r:id="rId3"/>
    <sheet name="HAPs List" sheetId="4" r:id="rId4"/>
    <sheet name="Surface Finishing Input" sheetId="5" r:id="rId5"/>
    <sheet name="Revision" sheetId="6" r:id="rId6"/>
  </sheets>
  <externalReferences>
    <externalReference r:id="rId9"/>
    <externalReference r:id="rId10"/>
  </externalReferences>
  <definedNames>
    <definedName name="app">'Surface Finishing Input'!$B$5:$B$11</definedName>
    <definedName name="apps">'Surface Finishing Input'!$B$5:$B$12</definedName>
    <definedName name="bef">#REF!</definedName>
    <definedName name="cd">'Surface Finishing Input'!$B$14:$B$20</definedName>
    <definedName name="control">#REF!</definedName>
    <definedName name="controls">#REF!</definedName>
    <definedName name="formaldehyde">'[2]2007'!#REF!</definedName>
    <definedName name="formHAP3aldehyde">'[2]2007'!#REF!</definedName>
    <definedName name="fuel">#REF!</definedName>
    <definedName name="fuels">#REF!</definedName>
    <definedName name="hap1">'[2]2007'!#REF!</definedName>
    <definedName name="hap2">'[2]2007'!#REF!</definedName>
    <definedName name="hap3">'[2]2007'!#REF!</definedName>
    <definedName name="hap4">'[2]2007'!#REF!</definedName>
    <definedName name="hap5">'[2]2007'!#REF!</definedName>
    <definedName name="inherent">#REF!</definedName>
    <definedName name="MEK">'[2]2007'!#REF!</definedName>
    <definedName name="MIBK">'[2]2007'!#REF!</definedName>
    <definedName name="moisture">#REF!</definedName>
    <definedName name="moistures">#REF!</definedName>
    <definedName name="month_1">'[1]Month 1'!$M$35</definedName>
    <definedName name="month_10">'[1]month10'!$O$46</definedName>
    <definedName name="month_11">'[1]month11'!$O$46</definedName>
    <definedName name="month_12">'[1]month12'!$O$46</definedName>
    <definedName name="month_2">'[1]Month 2'!$O$46</definedName>
    <definedName name="month_3">'[1]month3'!$O$46</definedName>
    <definedName name="month_4">'[1]month4'!$O$46</definedName>
    <definedName name="month_5">'[1]month5'!$O$46</definedName>
    <definedName name="month_6">'[1]month6'!$O$46</definedName>
    <definedName name="month_7">'[1]month7'!$O$46</definedName>
    <definedName name="month_8">'[1]month8'!$O$46</definedName>
    <definedName name="month_9">'[1]month9'!$O$46</definedName>
    <definedName name="nox">#REF!</definedName>
    <definedName name="operation">#REF!</definedName>
    <definedName name="_xlnm.Print_Area" localSheetId="1">'VOC-PM'!$B$1:$J$139</definedName>
    <definedName name="species">#REF!</definedName>
    <definedName name="structure">#REF!</definedName>
    <definedName name="throughput">#REF!</definedName>
    <definedName name="toluene">'[2]2007'!#REF!</definedName>
    <definedName name="unit">#REF!</definedName>
    <definedName name="units">#REF!</definedName>
    <definedName name="wood">#REF!</definedName>
    <definedName name="xylene">'[2]2007'!#REF!</definedName>
  </definedNames>
  <calcPr fullCalcOnLoad="1"/>
</workbook>
</file>

<file path=xl/comments2.xml><?xml version="1.0" encoding="utf-8"?>
<comments xmlns="http://schemas.openxmlformats.org/spreadsheetml/2006/main">
  <authors>
    <author>Staff</author>
    <author>singlemj</author>
  </authors>
  <commentList>
    <comment ref="E40" authorId="0">
      <text>
        <r>
          <rPr>
            <sz val="8"/>
            <rFont val="Tahoma"/>
            <family val="2"/>
          </rPr>
          <t>If it is not provided calculate: wt% solids = 100 - wt% VOC</t>
        </r>
        <r>
          <rPr>
            <sz val="8"/>
            <rFont val="Tahoma"/>
            <family val="0"/>
          </rPr>
          <t xml:space="preserve">
</t>
        </r>
      </text>
    </comment>
    <comment ref="B34" authorId="1">
      <text>
        <r>
          <rPr>
            <sz val="9"/>
            <rFont val="Tahoma"/>
            <family val="0"/>
          </rPr>
          <t>If "Other" selected, input Transfer Efficiencies as a whole number.</t>
        </r>
      </text>
    </comment>
    <comment ref="B71" authorId="1">
      <text>
        <r>
          <rPr>
            <sz val="9"/>
            <rFont val="Tahoma"/>
            <family val="2"/>
          </rPr>
          <t>If "Other" selected, input Transfer Efficiencies as a whole number.</t>
        </r>
        <r>
          <rPr>
            <sz val="9"/>
            <rFont val="Tahoma"/>
            <family val="0"/>
          </rPr>
          <t xml:space="preserve">
</t>
        </r>
      </text>
    </comment>
    <comment ref="B107" authorId="1">
      <text>
        <r>
          <rPr>
            <sz val="9"/>
            <rFont val="Tahoma"/>
            <family val="0"/>
          </rPr>
          <t>If "Other" selected, input Transfer Efficiencies as a whole number.</t>
        </r>
      </text>
    </comment>
    <comment ref="E76" authorId="0">
      <text>
        <r>
          <rPr>
            <sz val="8"/>
            <rFont val="Tahoma"/>
            <family val="2"/>
          </rPr>
          <t>If it is not provided calculate: wt% solids = 100 - wt% VOC</t>
        </r>
        <r>
          <rPr>
            <sz val="8"/>
            <rFont val="Tahoma"/>
            <family val="0"/>
          </rPr>
          <t xml:space="preserve">
</t>
        </r>
      </text>
    </comment>
    <comment ref="E112" authorId="0">
      <text>
        <r>
          <rPr>
            <sz val="8"/>
            <rFont val="Tahoma"/>
            <family val="2"/>
          </rPr>
          <t>If it is not provided calculate: wt% solids = 100 - wt% VOC</t>
        </r>
        <r>
          <rPr>
            <sz val="8"/>
            <rFont val="Tahoma"/>
            <family val="0"/>
          </rPr>
          <t xml:space="preserve">
</t>
        </r>
      </text>
    </comment>
    <comment ref="D19" authorId="1">
      <text>
        <r>
          <rPr>
            <sz val="9"/>
            <rFont val="Tahoma"/>
            <family val="0"/>
          </rPr>
          <t xml:space="preserve">If it is not provided calculate:  wt% VOC= VOC density of the product / Product Density.
</t>
        </r>
      </text>
    </comment>
    <comment ref="D40" authorId="1">
      <text>
        <r>
          <rPr>
            <sz val="9"/>
            <rFont val="Tahoma"/>
            <family val="0"/>
          </rPr>
          <t xml:space="preserve">If it is not provided calculate:  wt% VOC= VOC density of the product / Product Density.
</t>
        </r>
      </text>
    </comment>
    <comment ref="D76" authorId="1">
      <text>
        <r>
          <rPr>
            <sz val="9"/>
            <rFont val="Tahoma"/>
            <family val="0"/>
          </rPr>
          <t xml:space="preserve">If it is not provided calculate:  wt% VOC= VOC density of the product / Product Density.
</t>
        </r>
      </text>
    </comment>
    <comment ref="D112" authorId="1">
      <text>
        <r>
          <rPr>
            <sz val="9"/>
            <rFont val="Tahoma"/>
            <family val="0"/>
          </rPr>
          <t xml:space="preserve">If it is not provided calculate:  wt% VOC= VOC density of the product / Product Density.
</t>
        </r>
      </text>
    </comment>
  </commentList>
</comments>
</file>

<file path=xl/comments3.xml><?xml version="1.0" encoding="utf-8"?>
<comments xmlns="http://schemas.openxmlformats.org/spreadsheetml/2006/main">
  <authors>
    <author>Staff</author>
    <author>singlemj</author>
  </authors>
  <commentList>
    <comment ref="B15" authorId="0">
      <text>
        <r>
          <rPr>
            <b/>
            <sz val="8"/>
            <rFont val="Tahoma"/>
            <family val="0"/>
          </rPr>
          <t>Don't know if something is a HAP?  
See the "HAP List" tab</t>
        </r>
        <r>
          <rPr>
            <sz val="8"/>
            <rFont val="Tahoma"/>
            <family val="0"/>
          </rPr>
          <t xml:space="preserve">
</t>
        </r>
      </text>
    </comment>
    <comment ref="B32" authorId="0">
      <text>
        <r>
          <rPr>
            <b/>
            <sz val="8"/>
            <rFont val="Tahoma"/>
            <family val="0"/>
          </rPr>
          <t>Don't know if something is a HAP?  
See the "HAP List" tab</t>
        </r>
        <r>
          <rPr>
            <sz val="8"/>
            <rFont val="Tahoma"/>
            <family val="0"/>
          </rPr>
          <t xml:space="preserve">
</t>
        </r>
      </text>
    </comment>
    <comment ref="B49" authorId="0">
      <text>
        <r>
          <rPr>
            <b/>
            <sz val="8"/>
            <rFont val="Tahoma"/>
            <family val="0"/>
          </rPr>
          <t>Don't know if something is a HAP?  
See the "HAP List" tab</t>
        </r>
        <r>
          <rPr>
            <sz val="8"/>
            <rFont val="Tahoma"/>
            <family val="0"/>
          </rPr>
          <t xml:space="preserve">
</t>
        </r>
      </text>
    </comment>
    <comment ref="B66" authorId="0">
      <text>
        <r>
          <rPr>
            <b/>
            <sz val="8"/>
            <rFont val="Tahoma"/>
            <family val="0"/>
          </rPr>
          <t>Don't know if something is a HAP?  
See the "HAP List" tab</t>
        </r>
        <r>
          <rPr>
            <sz val="8"/>
            <rFont val="Tahoma"/>
            <family val="0"/>
          </rPr>
          <t xml:space="preserve">
</t>
        </r>
      </text>
    </comment>
    <comment ref="B83" authorId="0">
      <text>
        <r>
          <rPr>
            <b/>
            <sz val="8"/>
            <rFont val="Tahoma"/>
            <family val="0"/>
          </rPr>
          <t>Don't know if something is a HAP?  
See the "HAP List" tab</t>
        </r>
        <r>
          <rPr>
            <sz val="8"/>
            <rFont val="Tahoma"/>
            <family val="0"/>
          </rPr>
          <t xml:space="preserve">
</t>
        </r>
      </text>
    </comment>
    <comment ref="B100" authorId="0">
      <text>
        <r>
          <rPr>
            <b/>
            <sz val="8"/>
            <rFont val="Tahoma"/>
            <family val="0"/>
          </rPr>
          <t>Don't know if something is a HAP?  
See the "HAP List" tab</t>
        </r>
        <r>
          <rPr>
            <sz val="8"/>
            <rFont val="Tahoma"/>
            <family val="0"/>
          </rPr>
          <t xml:space="preserve">
</t>
        </r>
      </text>
    </comment>
    <comment ref="D11" authorId="1">
      <text>
        <r>
          <rPr>
            <b/>
            <sz val="8"/>
            <rFont val="Tahoma"/>
            <family val="2"/>
          </rPr>
          <t>Sum each individual HAP from each product and input the highest HAP .</t>
        </r>
      </text>
    </comment>
  </commentList>
</comments>
</file>

<file path=xl/comments4.xml><?xml version="1.0" encoding="utf-8"?>
<comments xmlns="http://schemas.openxmlformats.org/spreadsheetml/2006/main">
  <authors>
    <author>Staff</author>
  </authors>
  <commentList>
    <comment ref="C1" authorId="0">
      <text>
        <r>
          <rPr>
            <b/>
            <sz val="8"/>
            <rFont val="Tahoma"/>
            <family val="0"/>
          </rPr>
          <t>HAPs are known or suspected of causing cancer or other serious health affects.</t>
        </r>
        <r>
          <rPr>
            <sz val="8"/>
            <rFont val="Tahoma"/>
            <family val="0"/>
          </rPr>
          <t xml:space="preserve">
</t>
        </r>
      </text>
    </comment>
  </commentList>
</comments>
</file>

<file path=xl/sharedStrings.xml><?xml version="1.0" encoding="utf-8"?>
<sst xmlns="http://schemas.openxmlformats.org/spreadsheetml/2006/main" count="462" uniqueCount="317">
  <si>
    <t>All Instructions are provided in red.</t>
  </si>
  <si>
    <t xml:space="preserve">Facility Name </t>
  </si>
  <si>
    <t>The name under which this particular facility or plant does business.</t>
  </si>
  <si>
    <t>Existing State Air Permit Number</t>
  </si>
  <si>
    <t>The following items should be used to calculate emissions.</t>
  </si>
  <si>
    <t>Totals</t>
  </si>
  <si>
    <t xml:space="preserve">  </t>
  </si>
  <si>
    <t xml:space="preserve"> </t>
  </si>
  <si>
    <t>PM</t>
  </si>
  <si>
    <t>INSTRUCTIONS ONLY DO NOT EDIT!</t>
  </si>
  <si>
    <t>Chemical Abstracts Service (CAS) Number</t>
  </si>
  <si>
    <t>Hazardous Air Pollutant Name</t>
  </si>
  <si>
    <t>Formaldehyde</t>
  </si>
  <si>
    <t>2,4-Dinitrophenol</t>
  </si>
  <si>
    <t>Ethyl carbamate (Urethane)</t>
  </si>
  <si>
    <t>2-Acetylaminofluorene</t>
  </si>
  <si>
    <t>Carbon tetrachloride</t>
  </si>
  <si>
    <t>Parathion</t>
  </si>
  <si>
    <t>1,1 Dimethyl hydrazine</t>
  </si>
  <si>
    <t>beta-Propiolactone</t>
  </si>
  <si>
    <t>Chlordane</t>
  </si>
  <si>
    <t>Lindane (all isomers)</t>
  </si>
  <si>
    <t>N-Nitrosomorpholine</t>
  </si>
  <si>
    <t>Dimethyl aminoazobenzene</t>
  </si>
  <si>
    <t>Methyl hydrazine</t>
  </si>
  <si>
    <t>Acetamide</t>
  </si>
  <si>
    <t>Aniline</t>
  </si>
  <si>
    <t>Dichlorovos</t>
  </si>
  <si>
    <t>N-Nitrosodimethylamine</t>
  </si>
  <si>
    <t>Carbaryl</t>
  </si>
  <si>
    <t>Diethyl sulfate</t>
  </si>
  <si>
    <t>Methanol</t>
  </si>
  <si>
    <t>Chloroform</t>
  </si>
  <si>
    <t>Hexachloroethane</t>
  </si>
  <si>
    <t>Dimethyl formamide</t>
  </si>
  <si>
    <t>Benzene</t>
  </si>
  <si>
    <t>Methyl chloroform (1,1,1,-Trichloroethane)</t>
  </si>
  <si>
    <t>Methoxychlor</t>
  </si>
  <si>
    <t>Methyl bromide (Bromomethane)</t>
  </si>
  <si>
    <t>Methyl chloride (Chloromethane)</t>
  </si>
  <si>
    <t>Methyl iodide (Iodomethane)</t>
  </si>
  <si>
    <t>Ethyl chloride (Chloroethane)</t>
  </si>
  <si>
    <t>Vinyl chloride</t>
  </si>
  <si>
    <t>Acetonitrile</t>
  </si>
  <si>
    <t>Acetaldehyde</t>
  </si>
  <si>
    <t>Methylene chloride (Dichloromethane)</t>
  </si>
  <si>
    <t>Carbon disulfide</t>
  </si>
  <si>
    <t>Ethylene oxide</t>
  </si>
  <si>
    <t>Bromoform</t>
  </si>
  <si>
    <t>Ethylidene dichloride (1,1-Dichloroethane)</t>
  </si>
  <si>
    <t>Vinylidene chloride (1,1-Dichloroethylene)</t>
  </si>
  <si>
    <t>Phosgene</t>
  </si>
  <si>
    <t>1,2-Propylenimine (2-Methyl aziridine)</t>
  </si>
  <si>
    <t>Propylene oxide</t>
  </si>
  <si>
    <t>Heptachlor</t>
  </si>
  <si>
    <t>Hexachlorocyclopentadiene</t>
  </si>
  <si>
    <t>Dimethyl sulfate</t>
  </si>
  <si>
    <t>Isophorone</t>
  </si>
  <si>
    <t>Propylene dichloride (1,2-Dichloropropane)</t>
  </si>
  <si>
    <t>Methyl ethyl ketone (2-Butanone)</t>
  </si>
  <si>
    <t xml:space="preserve"> as of 12/19/05</t>
  </si>
  <si>
    <t>1,1,2-Trichloroethane</t>
  </si>
  <si>
    <t>Trichloroethylene</t>
  </si>
  <si>
    <t>Acrylamide</t>
  </si>
  <si>
    <t>Acrylic Acid</t>
  </si>
  <si>
    <t>Chloroacetic acid</t>
  </si>
  <si>
    <t>1,1,2,2,-Tetrachloroethane</t>
  </si>
  <si>
    <t>Dimethyl carbamoyl chloride</t>
  </si>
  <si>
    <t>2-Nitropropane</t>
  </si>
  <si>
    <t>Methyl methacrylate</t>
  </si>
  <si>
    <t>Pentachloronitrobenzene (Quintobenzene)</t>
  </si>
  <si>
    <t>Dibutyl phthalate</t>
  </si>
  <si>
    <t>Phthalic anhydride</t>
  </si>
  <si>
    <t>Hexachlorobutadiene</t>
  </si>
  <si>
    <t>Pentachlorophenol</t>
  </si>
  <si>
    <t>2,4,6-Trichlorophenol</t>
  </si>
  <si>
    <t>o-Anisidine</t>
  </si>
  <si>
    <t>Naphthalene</t>
  </si>
  <si>
    <t>Quinoline</t>
  </si>
  <si>
    <t>3,3-Dichlorobenzidene</t>
  </si>
  <si>
    <t>Biphenyl</t>
  </si>
  <si>
    <t>4-Aminobiphenyl</t>
  </si>
  <si>
    <t>Benzidine</t>
  </si>
  <si>
    <t>4-Nitrobiphenyl</t>
  </si>
  <si>
    <t>2,4-D, salts and esters</t>
  </si>
  <si>
    <t>o-Xylenes</t>
  </si>
  <si>
    <t>o-Cresol</t>
  </si>
  <si>
    <t>o-Toluidine</t>
  </si>
  <si>
    <t>2,4-Toluene diamine</t>
  </si>
  <si>
    <t>2,4,5-Trichlorophenol</t>
  </si>
  <si>
    <t>Styrene oxide</t>
  </si>
  <si>
    <t>1,2-Dibromo-3-chloropropane</t>
  </si>
  <si>
    <t>Ethylene thiourea</t>
  </si>
  <si>
    <t>Benzotrichloride</t>
  </si>
  <si>
    <t>Cumene</t>
  </si>
  <si>
    <t>Acetophenone</t>
  </si>
  <si>
    <t>Nitrobenzene</t>
  </si>
  <si>
    <t>4-Nitrophenol</t>
  </si>
  <si>
    <t>Ethyl benzene</t>
  </si>
  <si>
    <t>Styrene</t>
  </si>
  <si>
    <t>Benzyl chloride</t>
  </si>
  <si>
    <t>4,4-Methylene bis (2-chloroaniline)</t>
  </si>
  <si>
    <t>Methylene diphenyl diisocyanate (MDI)</t>
  </si>
  <si>
    <t>4,4-Methylenedianiline</t>
  </si>
  <si>
    <t>p-Xylenes</t>
  </si>
  <si>
    <t>p-Cresol</t>
  </si>
  <si>
    <t>1,4-Dichlorobenzene (p)</t>
  </si>
  <si>
    <t>p-Phenylenediamine</t>
  </si>
  <si>
    <t>Quinone</t>
  </si>
  <si>
    <t>1,2-Epoxybutane</t>
  </si>
  <si>
    <t>Epichlorohydrin (1-Chloro-2,3-epoxypropane)</t>
  </si>
  <si>
    <t>Ethylene dibromide (Dibromoethane)</t>
  </si>
  <si>
    <t>1,3-Butadiene</t>
  </si>
  <si>
    <t>Acrolein</t>
  </si>
  <si>
    <t>Allyl chloride</t>
  </si>
  <si>
    <t>Ethylene dichloride (1,2-Dichloroethane)</t>
  </si>
  <si>
    <t>Acrylonitrile</t>
  </si>
  <si>
    <t>Ethylene glycol</t>
  </si>
  <si>
    <t>Chloromethyl methyl ether</t>
  </si>
  <si>
    <t>Vinyl acetate</t>
  </si>
  <si>
    <t>Methyl isobutyl ketone (Hexone)</t>
  </si>
  <si>
    <t>Maleic anhydride</t>
  </si>
  <si>
    <t>m-Xylenes</t>
  </si>
  <si>
    <t>m-Cresol</t>
  </si>
  <si>
    <t>Toluene</t>
  </si>
  <si>
    <t>Chlorobenzene</t>
  </si>
  <si>
    <t>Phenol</t>
  </si>
  <si>
    <t>Hexane</t>
  </si>
  <si>
    <t>Diethanolamine</t>
  </si>
  <si>
    <t>Dichloroethyl ether (Bis (2-chloroethyl) ether)</t>
  </si>
  <si>
    <t>Propoxur (Baygon)</t>
  </si>
  <si>
    <t>Bis (2-ethylhexyl) phthalate (DEHP)</t>
  </si>
  <si>
    <t>Hexachlorobenzene</t>
  </si>
  <si>
    <t>3,3-Dimethoxybenzidine</t>
  </si>
  <si>
    <t>3,3-Dimethyl benzidine</t>
  </si>
  <si>
    <t>Catechol</t>
  </si>
  <si>
    <t>1,2,4-Trichlorobenzene</t>
  </si>
  <si>
    <t>2,4-Dinitrotoluene</t>
  </si>
  <si>
    <t>Triethylamine</t>
  </si>
  <si>
    <t>N,N-Dimethylaniline</t>
  </si>
  <si>
    <t>1,2-Diphenylhydrazine</t>
  </si>
  <si>
    <t>Hydroquinone</t>
  </si>
  <si>
    <t>Propionaldehyde</t>
  </si>
  <si>
    <t>1,4-Dioxane (1,4-Diethyleneoxide)</t>
  </si>
  <si>
    <t>Chloroprene</t>
  </si>
  <si>
    <t>Tetrachloroethylene (Perchloroethylene)</t>
  </si>
  <si>
    <t>Dimethyl phthalate</t>
  </si>
  <si>
    <t>Dibenzofurans</t>
  </si>
  <si>
    <t>Captan</t>
  </si>
  <si>
    <t>Chloramben</t>
  </si>
  <si>
    <t>Ethyl acrylate</t>
  </si>
  <si>
    <t>Ethylene imine (Aziridine)</t>
  </si>
  <si>
    <t>Calcium cyanamide</t>
  </si>
  <si>
    <t>Hydrazine</t>
  </si>
  <si>
    <t>Diazomethane</t>
  </si>
  <si>
    <t>Carbonyl sulfide</t>
  </si>
  <si>
    <t>Chlorobenzilate</t>
  </si>
  <si>
    <t>2-Chloroacetophenone</t>
  </si>
  <si>
    <t>4,6-Dinitro-o-cresol, and salts</t>
  </si>
  <si>
    <t>2,2,4-Trimethylpentane</t>
  </si>
  <si>
    <t>1,3-Dichloropropene</t>
  </si>
  <si>
    <t>Bis (chloromethyl) ether</t>
  </si>
  <si>
    <t>2,4-Toluene diisocyanate</t>
  </si>
  <si>
    <t>Vinyl bromide</t>
  </si>
  <si>
    <t>Methyl isocyanate</t>
  </si>
  <si>
    <t>Hexamethylphosphoramide</t>
  </si>
  <si>
    <t>N-Nitroso-N-methylurea</t>
  </si>
  <si>
    <t>Hexamethylene-1,6-diisocyanate</t>
  </si>
  <si>
    <t>1,3-Propane sultone</t>
  </si>
  <si>
    <t>Cresols/Cresylic acid (isomers and mixtures)</t>
  </si>
  <si>
    <t>Xylenes (isomers and mixtures)</t>
  </si>
  <si>
    <t>Asbestos</t>
  </si>
  <si>
    <t>Polychlorinated biphenyls (aroclors)</t>
  </si>
  <si>
    <t>Trifluralin</t>
  </si>
  <si>
    <t>Methyl tert butyl ether</t>
  </si>
  <si>
    <t>2,3,7,8-Tetrachlorodibenzo-p-dioxin</t>
  </si>
  <si>
    <t>DDE</t>
  </si>
  <si>
    <t>Titanium tetrachloride</t>
  </si>
  <si>
    <t>Hydrochloric acid</t>
  </si>
  <si>
    <t>Hydrogen fluoride (hydrofluoric acid)</t>
  </si>
  <si>
    <t>Phosphorus</t>
  </si>
  <si>
    <t>Chlorine</t>
  </si>
  <si>
    <t>Phosphine</t>
  </si>
  <si>
    <t>Toxaphene (chlorinated camphene)</t>
  </si>
  <si>
    <t>Antimony compounds</t>
  </si>
  <si>
    <t>Arsenic compounds (inorganic including arsine)</t>
  </si>
  <si>
    <t>Beryllium compounds</t>
  </si>
  <si>
    <t>Cadmium compounds</t>
  </si>
  <si>
    <t>Chromium compounds</t>
  </si>
  <si>
    <t>Cobalt compounds</t>
  </si>
  <si>
    <t>Coke oven emissions</t>
  </si>
  <si>
    <t>Cyanide compounds</t>
  </si>
  <si>
    <t>Glycol ethers</t>
  </si>
  <si>
    <t>Lead compounds</t>
  </si>
  <si>
    <t>Manganese compounds</t>
  </si>
  <si>
    <t>Mercury compounds</t>
  </si>
  <si>
    <t>Mineral fibers</t>
  </si>
  <si>
    <t>Nickel compounds</t>
  </si>
  <si>
    <t>Polycyclic organic matter</t>
  </si>
  <si>
    <t>Radionuclides</t>
  </si>
  <si>
    <t>Selenium compounds</t>
  </si>
  <si>
    <t xml:space="preserve">Type of Application </t>
  </si>
  <si>
    <r>
      <t>PM</t>
    </r>
    <r>
      <rPr>
        <b/>
        <sz val="10"/>
        <rFont val="Arial"/>
        <family val="2"/>
      </rPr>
      <t xml:space="preserve"> Transfer Efficiency %</t>
    </r>
  </si>
  <si>
    <r>
      <t>PM</t>
    </r>
    <r>
      <rPr>
        <b/>
        <vertAlign val="subscript"/>
        <sz val="10"/>
        <rFont val="Arial"/>
        <family val="2"/>
      </rPr>
      <t>10</t>
    </r>
    <r>
      <rPr>
        <b/>
        <sz val="10"/>
        <rFont val="Arial"/>
        <family val="2"/>
      </rPr>
      <t xml:space="preserve"> Transfer Efficiency %</t>
    </r>
  </si>
  <si>
    <r>
      <t>PM</t>
    </r>
    <r>
      <rPr>
        <b/>
        <vertAlign val="subscript"/>
        <sz val="10"/>
        <rFont val="Arial"/>
        <family val="2"/>
      </rPr>
      <t>2.5</t>
    </r>
    <r>
      <rPr>
        <b/>
        <sz val="10"/>
        <rFont val="Arial"/>
        <family val="2"/>
      </rPr>
      <t xml:space="preserve"> Transfer Efficiency %</t>
    </r>
  </si>
  <si>
    <t>Air Atomization Spray</t>
  </si>
  <si>
    <t>Airless Spray</t>
  </si>
  <si>
    <t>Electrostatic/Air Atomization</t>
  </si>
  <si>
    <t>Electrostatic/Airless</t>
  </si>
  <si>
    <t>HVLP (High Volume Low Pressure)</t>
  </si>
  <si>
    <t>Electrode Deposition</t>
  </si>
  <si>
    <r>
      <t>Type of Control Equipment</t>
    </r>
  </si>
  <si>
    <t>PM Capture Efficiency %</t>
  </si>
  <si>
    <r>
      <t>PM</t>
    </r>
    <r>
      <rPr>
        <b/>
        <vertAlign val="subscript"/>
        <sz val="10"/>
        <rFont val="Arial"/>
        <family val="2"/>
      </rPr>
      <t>10</t>
    </r>
    <r>
      <rPr>
        <b/>
        <sz val="10"/>
        <rFont val="Arial"/>
        <family val="2"/>
      </rPr>
      <t xml:space="preserve"> Capture Efficiency %</t>
    </r>
  </si>
  <si>
    <t>No Control Equip OR No Credit Taken</t>
  </si>
  <si>
    <t>HEPA or ULPA Filter- Total Enclosure</t>
  </si>
  <si>
    <t>HEPA or ULPA Filter- Certified Hood</t>
  </si>
  <si>
    <t>HEPA or ULPA Filter- Non-Certified Hood</t>
  </si>
  <si>
    <t>Painting/Coating Calculations</t>
  </si>
  <si>
    <t>VOCs</t>
  </si>
  <si>
    <r>
      <t>PM</t>
    </r>
    <r>
      <rPr>
        <b/>
        <vertAlign val="subscript"/>
        <sz val="10"/>
        <color indexed="10"/>
        <rFont val="Arial"/>
        <family val="2"/>
      </rPr>
      <t>10</t>
    </r>
  </si>
  <si>
    <t>Cleanup:  Solvents/Thinners</t>
  </si>
  <si>
    <t>VOC Calculations:</t>
  </si>
  <si>
    <t>Density</t>
  </si>
  <si>
    <t>%VOC by wt</t>
  </si>
  <si>
    <t>Amount</t>
  </si>
  <si>
    <t>lb/gal</t>
  </si>
  <si>
    <t>gal/yr</t>
  </si>
  <si>
    <t>ton/yr</t>
  </si>
  <si>
    <t>Type of Application</t>
  </si>
  <si>
    <t>PM Transfer Efficiency</t>
  </si>
  <si>
    <r>
      <t>PM</t>
    </r>
    <r>
      <rPr>
        <b/>
        <vertAlign val="subscript"/>
        <sz val="10"/>
        <rFont val="Arial"/>
        <family val="2"/>
      </rPr>
      <t>10</t>
    </r>
    <r>
      <rPr>
        <b/>
        <sz val="10"/>
        <rFont val="Arial"/>
        <family val="2"/>
      </rPr>
      <t xml:space="preserve"> Transfer Efficiency</t>
    </r>
  </si>
  <si>
    <r>
      <t>PM</t>
    </r>
    <r>
      <rPr>
        <b/>
        <vertAlign val="subscript"/>
        <sz val="10"/>
        <rFont val="Arial"/>
        <family val="2"/>
      </rPr>
      <t>2.5</t>
    </r>
    <r>
      <rPr>
        <b/>
        <sz val="10"/>
        <rFont val="Arial"/>
        <family val="2"/>
      </rPr>
      <t xml:space="preserve"> Transfer Efficiency</t>
    </r>
  </si>
  <si>
    <t>Type of Control Equipment</t>
  </si>
  <si>
    <t>PM Capture Efficiency</t>
  </si>
  <si>
    <r>
      <t>PM</t>
    </r>
    <r>
      <rPr>
        <b/>
        <vertAlign val="subscript"/>
        <sz val="10"/>
        <rFont val="Arial"/>
        <family val="2"/>
      </rPr>
      <t>10</t>
    </r>
    <r>
      <rPr>
        <b/>
        <sz val="10"/>
        <rFont val="Arial"/>
        <family val="2"/>
      </rPr>
      <t xml:space="preserve"> Capture Efficiency</t>
    </r>
  </si>
  <si>
    <r>
      <t>PM</t>
    </r>
    <r>
      <rPr>
        <b/>
        <vertAlign val="subscript"/>
        <sz val="10"/>
        <rFont val="Arial"/>
        <family val="2"/>
      </rPr>
      <t>2.5</t>
    </r>
    <r>
      <rPr>
        <b/>
        <sz val="10"/>
        <rFont val="Arial"/>
        <family val="2"/>
      </rPr>
      <t xml:space="preserve"> Capture Efficiency</t>
    </r>
  </si>
  <si>
    <t>PM Calculations:</t>
  </si>
  <si>
    <r>
      <t>PM</t>
    </r>
    <r>
      <rPr>
        <b/>
        <vertAlign val="subscript"/>
        <sz val="10"/>
        <rFont val="Arial"/>
        <family val="2"/>
      </rPr>
      <t>10</t>
    </r>
    <r>
      <rPr>
        <b/>
        <sz val="10"/>
        <rFont val="Arial"/>
        <family val="2"/>
      </rPr>
      <t xml:space="preserve"> Calculations:</t>
    </r>
  </si>
  <si>
    <r>
      <t>PM</t>
    </r>
    <r>
      <rPr>
        <b/>
        <vertAlign val="subscript"/>
        <sz val="10"/>
        <rFont val="Arial"/>
        <family val="2"/>
      </rPr>
      <t>2.5</t>
    </r>
    <r>
      <rPr>
        <b/>
        <sz val="10"/>
        <rFont val="Arial"/>
        <family val="2"/>
      </rPr>
      <t xml:space="preserve"> Calculations:</t>
    </r>
  </si>
  <si>
    <t xml:space="preserve">                             </t>
  </si>
  <si>
    <r>
      <t>PM</t>
    </r>
    <r>
      <rPr>
        <b/>
        <vertAlign val="subscript"/>
        <sz val="10"/>
        <color indexed="10"/>
        <rFont val="Arial"/>
        <family val="2"/>
      </rPr>
      <t>2.5</t>
    </r>
  </si>
  <si>
    <t>HAP Calculation:</t>
  </si>
  <si>
    <t>HAP</t>
  </si>
  <si>
    <t>HAP Name:</t>
  </si>
  <si>
    <t>Density (lb/gal) x %HAP/100 x Amount Used or purchased (gal/yr) / 2000 lb/ton</t>
  </si>
  <si>
    <t xml:space="preserve">  Density (lb/gal) x %VOC/100 x Amt Used or Purchased (gal/yr) / 2000 (lb/ton)</t>
  </si>
  <si>
    <t xml:space="preserve">  Density (lb/gal) x %PM/100 x Amt Used or Purchased (gal/yr) x (1-Transfer Eff) x (1-Capture Eff) / 2000 (lb/ton)</t>
  </si>
  <si>
    <r>
      <t xml:space="preserve">  Density (lb/gal) x %PM</t>
    </r>
    <r>
      <rPr>
        <vertAlign val="subscript"/>
        <sz val="9"/>
        <rFont val="Arial"/>
        <family val="0"/>
      </rPr>
      <t>10</t>
    </r>
    <r>
      <rPr>
        <sz val="9"/>
        <rFont val="Arial"/>
        <family val="2"/>
      </rPr>
      <t>/100</t>
    </r>
    <r>
      <rPr>
        <sz val="9"/>
        <rFont val="Arial"/>
        <family val="0"/>
      </rPr>
      <t xml:space="preserve"> x Amt Used or Purchased (gal/yr) x (1-Transfer Eff) x (1-Capture Eff) / 2000 (lb/ton)</t>
    </r>
  </si>
  <si>
    <t>Wall or Panel Filter- Total Enclosure</t>
  </si>
  <si>
    <t>Wall or Panel Filter- Certified Hood</t>
  </si>
  <si>
    <t>Wall or Panel Filter- Non-Certified Hood</t>
  </si>
  <si>
    <t>Please read this Instructions Tab before completing the calculation Tab.</t>
  </si>
  <si>
    <t>Coating Method 1</t>
  </si>
  <si>
    <t>Coating Method 2</t>
  </si>
  <si>
    <t>Coating Method 3</t>
  </si>
  <si>
    <t xml:space="preserve">Product  Name </t>
  </si>
  <si>
    <t>Product Name</t>
  </si>
  <si>
    <t>Density (lb/gal)</t>
  </si>
  <si>
    <t>Amount (gal/yr)</t>
  </si>
  <si>
    <t>VOCs (TPY)</t>
  </si>
  <si>
    <t>% VOC by wt (Weight Percent VOC in the product)</t>
  </si>
  <si>
    <t>The name of the solvent or thinner as it appears on the MSDS, Product Data Sheet, etc.</t>
  </si>
  <si>
    <t>% PM (Solid) by wt</t>
  </si>
  <si>
    <t>% HAP by wt</t>
  </si>
  <si>
    <t>lb/hr</t>
  </si>
  <si>
    <t>% Solids (PM) by wt (Weight Percent Solids in the product)</t>
  </si>
  <si>
    <t>% HAP by wt (Weight Percent HAP in the product)</t>
  </si>
  <si>
    <t>The weight percent of VOC in the product from the MSDS, Product Data, etc.  Please not that weight % and Volume % are not equal.  Only use the weight %.  If the weight % VOC is not provided, it can be calculated: wt % VOC = VOC density of the product / Product Density.</t>
  </si>
  <si>
    <t>The blue cells are input cells and are required to be completed by the facility.  The green cells are calculated values and are not modifiable.</t>
  </si>
  <si>
    <t>Please read the "Instructions Tab "VOC-PM &amp; HAPs" before completing this calculation Tab .</t>
  </si>
  <si>
    <t>Control Equipment Definitions:</t>
  </si>
  <si>
    <t>Total Enclosure- an enclosure that completely surrounds emissions from an emissions unit such that all emissions are captured and discharged through ductwork to control equipment.</t>
  </si>
  <si>
    <t>Hood- a shaped inlet to a pollution control system that does not totally surround emissions from an emissions unit, that is designed, used, and maintained to capture and discharge the air emissions through ductwork to control equipment, and that conforms to the design and operating practices recommended in "Industrial Ventilation - A Manual of Recommended Practice, American Conference of Governmental Industrial Hygienists."  This document is subject to frequent change.</t>
  </si>
  <si>
    <t>Non-Certified Hood- a hood that has not been certified.</t>
  </si>
  <si>
    <t>HEPA or ULPA Filter- a high efficiency wall or panel filter designed for collection of submicron particles.</t>
  </si>
  <si>
    <t>Potential Emissions (TPY)</t>
  </si>
  <si>
    <t xml:space="preserve">Volatile Organic Compounds &amp; Particulate Matter Potential Emissions </t>
  </si>
  <si>
    <t xml:space="preserve">Hazardous Air Pollutants Potential Emissions </t>
  </si>
  <si>
    <t>lb/day</t>
  </si>
  <si>
    <t>lb/month</t>
  </si>
  <si>
    <t>Controlled Emissions (TPY)</t>
  </si>
  <si>
    <t>Controlled</t>
  </si>
  <si>
    <t>Uncontrolled</t>
  </si>
  <si>
    <t>TPY</t>
  </si>
  <si>
    <t>HAPs Total Potential Emissions (TPY)</t>
  </si>
  <si>
    <r>
      <t>assume PM=PM</t>
    </r>
    <r>
      <rPr>
        <vertAlign val="subscript"/>
        <sz val="9"/>
        <rFont val="Arial"/>
        <family val="2"/>
      </rPr>
      <t>10</t>
    </r>
    <r>
      <rPr>
        <sz val="9"/>
        <rFont val="Arial"/>
        <family val="2"/>
      </rPr>
      <t>=PM</t>
    </r>
    <r>
      <rPr>
        <vertAlign val="subscript"/>
        <sz val="9"/>
        <rFont val="Arial"/>
        <family val="2"/>
      </rPr>
      <t>2.5</t>
    </r>
  </si>
  <si>
    <r>
      <t>PM</t>
    </r>
    <r>
      <rPr>
        <b/>
        <vertAlign val="subscript"/>
        <sz val="10"/>
        <rFont val="Arial"/>
        <family val="2"/>
      </rPr>
      <t>10</t>
    </r>
  </si>
  <si>
    <r>
      <t>PM</t>
    </r>
    <r>
      <rPr>
        <b/>
        <vertAlign val="subscript"/>
        <sz val="10"/>
        <rFont val="Arial"/>
        <family val="2"/>
      </rPr>
      <t>2.5</t>
    </r>
  </si>
  <si>
    <t>Certified Hood-  requires a testing company to evaluate the hood to ensure it conforms to design and operating practices</t>
  </si>
  <si>
    <t>Paint Brush/Hand Apply/Roller</t>
  </si>
  <si>
    <t>Other</t>
  </si>
  <si>
    <t>Record of Revisions</t>
  </si>
  <si>
    <t>Date</t>
  </si>
  <si>
    <t>Revision</t>
  </si>
  <si>
    <t>Revised PM uncontrolled emissions cells to reference correct cell</t>
  </si>
  <si>
    <t>VOC-PM Tab: Revised PM10 and PM2.5 uncontrolled emissions cells to reference correct cell</t>
  </si>
  <si>
    <t>Contact: Mareesa Singleton 803-898-4113 or singlemj@dhec.sc.gov with any comments or questions.</t>
  </si>
  <si>
    <t>VOC-PM Tab: Corrected formulas in PM10, PM2.5, and VOC cells and deleted hidden cells.</t>
  </si>
  <si>
    <t xml:space="preserve">Based on Sheets developed by Minnesota Pollution Control Agency Small Business Environmental Assistance Program (June 2008), As Modified by SC DHEC/BAQ/Engineering Services Division; (Last Major Update 2013) </t>
  </si>
  <si>
    <t xml:space="preserve">The VOC-PM and the HAPs Tabs calculates VOC and HAP emissions from solvents and thinners used during clean-up and the VOC, HAP, and PM emissions from the paintings and/or coatings.  </t>
  </si>
  <si>
    <t>The existing South Carolina Air Permit Number.  If the facility is new or does note currently have a South Carolina Air Permit Number, leave this item blank.  A number will be assigned by the Bureau.</t>
  </si>
  <si>
    <t xml:space="preserve">The weight percent of Solids in the product from the MSDS, Product Data, etc.  Assume the weight % solids is the same for PM, PM10, and PM2.5.  Please note that weight % and Volume % are not equal.  Only use the weight %.  If the weight % Solid is not provided, assume: wt % Solid = 100% - VOC wt% </t>
  </si>
  <si>
    <t>The weight percent of HAP in the product from the MSDS, Product Data, etc.  Please note that weight % and Volume % are not equal.  Only use the weight %.</t>
  </si>
  <si>
    <t xml:space="preserve">The amount of product purchased or the maximum potential usage , whichever was stated in permit application in units of gallons per year.  The maximum potential usage may be based on application rate, etc.
</t>
  </si>
  <si>
    <t>Use the drop-down menu to select the most applicable coating application method.  Once the application method is selected, the transfer efficiencies will be automatically imported.</t>
  </si>
  <si>
    <t>Use the drop-down menu to select the most applicable control equipment.  Once the control equipment is selected, the control efficiencies will be automatically imported.</t>
  </si>
  <si>
    <t>Wall or Panel Filter- a control device in which the exiting gas stream passes through a panel of coarse fibers.  Other wall filters refer to removable panels for cleaning and replacement, or liquid curtains for particulate removal that provide little resistance to air flow.</t>
  </si>
  <si>
    <t>HAPs Tab: Corrected formula in Cell D10 "HAPs Total Potential Emissions (TPY)".</t>
  </si>
  <si>
    <t>Instructions Tab: Corrected typographical errors; VOC-PM Tab: Clarified some of the comments.</t>
  </si>
  <si>
    <t>Highest HAP Potential Emissions (TPY)</t>
  </si>
  <si>
    <t>The density of the solvent or thinner in units of pounds per gallons (lb/gal) from the MSDS, Product Data Sheet, etc.  If the specific gravity is provided instead, the density (lb/gal) = specific gravity x 8.337 lb/gal (density of water).</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</si>
  <si>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</si>
  <si>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Current Date</t>
  </si>
  <si>
    <t>Added disclaimer and cells to input the current date</t>
  </si>
  <si>
    <t>Changed protection to allow data to be entered into the transfer efficiency cells</t>
  </si>
  <si>
    <t>Changed protection to allow formatting of  rows and columns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</si>
</sst>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_)"/>
    <numFmt numFmtId="167" formatCode="#,##0.0_);\(#,##0.0\)"/>
    <numFmt numFmtId="168" formatCode="0.0_)"/>
    <numFmt numFmtId="169" formatCode="#,##0.000_);\(#,##0.000\)"/>
    <numFmt numFmtId="170" formatCode="0.00_)"/>
    <numFmt numFmtId="171" formatCode="0.000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0.000000"/>
    <numFmt numFmtId="178" formatCode="0.0%"/>
    <numFmt numFmtId="179" formatCode="_(* #,##0.0_);_(* \(#,##0.0\);_(* &quot;-&quot;??_);_(@_)"/>
    <numFmt numFmtId="180" formatCode="_(* #,##0_);_(* \(#,##0\);_(* &quot;-&quot;??_);_(@_)"/>
    <numFmt numFmtId="181" formatCode="#,##0.0"/>
    <numFmt numFmtId="182" formatCode="[$€-2]\ #,##0.00_);[Red]\([$€-2]\ #,##0.00\)"/>
    <numFmt numFmtId="183" formatCode="0.0000E+00"/>
    <numFmt numFmtId="184" formatCode="#,##0.0000"/>
    <numFmt numFmtId="185" formatCode="0.000%"/>
    <numFmt numFmtId="186" formatCode="0.00000000"/>
    <numFmt numFmtId="187" formatCode="0.0000000"/>
    <numFmt numFmtId="188" formatCode="0.0000%"/>
    <numFmt numFmtId="189" formatCode="[$-409]dddd\,\ mmmm\ dd\,\ yyyy"/>
    <numFmt numFmtId="190" formatCode="0.000000000"/>
    <numFmt numFmtId="191" formatCode="0.0000000000"/>
    <numFmt numFmtId="192" formatCode="0.00000000000"/>
    <numFmt numFmtId="193" formatCode="00000"/>
    <numFmt numFmtId="194" formatCode="0.000E+00"/>
    <numFmt numFmtId="195" formatCode="0.00000E+00"/>
    <numFmt numFmtId="196" formatCode="0.000000E+00"/>
    <numFmt numFmtId="197" formatCode="0.0000000E+00"/>
    <numFmt numFmtId="198" formatCode="0.00000000E+00"/>
    <numFmt numFmtId="199" formatCode="mm/dd/yy;@"/>
  </numFmts>
  <fonts count="29">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name val="Arial"/>
      <family val="2"/>
    </font>
    <font>
      <strike/>
      <sz val="10"/>
      <name val="Arial"/>
      <family val="0"/>
    </font>
    <font>
      <b/>
      <sz val="8"/>
      <name val="Tahoma"/>
      <family val="0"/>
    </font>
    <font>
      <sz val="8"/>
      <name val="Tahoma"/>
      <family val="0"/>
    </font>
    <font>
      <b/>
      <vertAlign val="subscript"/>
      <sz val="10"/>
      <name val="Arial"/>
      <family val="2"/>
    </font>
    <font>
      <sz val="9"/>
      <name val="Arial"/>
      <family val="2"/>
    </font>
    <font>
      <b/>
      <sz val="10"/>
      <color indexed="10"/>
      <name val="Arial"/>
      <family val="2"/>
    </font>
    <font>
      <b/>
      <vertAlign val="subscript"/>
      <sz val="10"/>
      <color indexed="10"/>
      <name val="Arial"/>
      <family val="2"/>
    </font>
    <font>
      <b/>
      <sz val="10"/>
      <color indexed="12"/>
      <name val="Arial"/>
      <family val="2"/>
    </font>
    <font>
      <vertAlign val="subscript"/>
      <sz val="9"/>
      <name val="Arial"/>
      <family val="0"/>
    </font>
    <font>
      <sz val="12"/>
      <name val="Arial"/>
      <family val="2"/>
    </font>
    <font>
      <b/>
      <sz val="12"/>
      <color indexed="10"/>
      <name val="Arial"/>
      <family val="2"/>
    </font>
    <font>
      <sz val="12"/>
      <color indexed="10"/>
      <name val="Arial"/>
      <family val="2"/>
    </font>
    <font>
      <sz val="11"/>
      <name val="Arial"/>
      <family val="2"/>
    </font>
    <font>
      <sz val="12"/>
      <color indexed="48"/>
      <name val="Arial"/>
      <family val="2"/>
    </font>
    <font>
      <sz val="10"/>
      <color indexed="48"/>
      <name val="Arial"/>
      <family val="2"/>
    </font>
    <font>
      <b/>
      <sz val="12"/>
      <color indexed="14"/>
      <name val="Arial"/>
      <family val="2"/>
    </font>
    <font>
      <b/>
      <sz val="12"/>
      <color indexed="12"/>
      <name val="Arial"/>
      <family val="2"/>
    </font>
    <font>
      <sz val="9"/>
      <name val="Tahoma"/>
      <family val="0"/>
    </font>
    <font>
      <sz val="10"/>
      <color indexed="12"/>
      <name val="Arial"/>
      <family val="2"/>
    </font>
    <font>
      <i/>
      <sz val="8"/>
      <color indexed="10"/>
      <name val="Arial"/>
      <family val="2"/>
    </font>
    <font>
      <i/>
      <sz val="8"/>
      <color indexed="48"/>
      <name val="Arial"/>
      <family val="2"/>
    </font>
    <font>
      <b/>
      <sz val="11"/>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s>
  <borders count="17">
    <border>
      <left/>
      <right/>
      <top/>
      <bottom/>
      <diagonal/>
    </border>
    <border>
      <left style="thin"/>
      <right style="thin"/>
      <top style="thin"/>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Border="1" applyAlignment="1">
      <alignment/>
    </xf>
    <xf numFmtId="0" fontId="0" fillId="0" borderId="0" xfId="0" applyFill="1" applyAlignment="1">
      <alignment/>
    </xf>
    <xf numFmtId="0" fontId="0" fillId="0" borderId="1" xfId="0" applyBorder="1" applyAlignment="1">
      <alignment horizontal="center"/>
    </xf>
    <xf numFmtId="0" fontId="5" fillId="0" borderId="0" xfId="0" applyFont="1" applyAlignment="1">
      <alignment/>
    </xf>
    <xf numFmtId="0" fontId="0" fillId="0" borderId="0" xfId="0" applyAlignment="1">
      <alignment horizontal="center"/>
    </xf>
    <xf numFmtId="0" fontId="3" fillId="2" borderId="1" xfId="0" applyFont="1" applyFill="1" applyBorder="1" applyAlignment="1">
      <alignment horizontal="center"/>
    </xf>
    <xf numFmtId="0" fontId="6" fillId="0" borderId="1" xfId="0" applyFont="1" applyBorder="1" applyAlignment="1">
      <alignment horizontal="center"/>
    </xf>
    <xf numFmtId="0" fontId="3" fillId="2" borderId="2" xfId="0" applyFont="1" applyFill="1" applyBorder="1" applyAlignment="1">
      <alignment/>
    </xf>
    <xf numFmtId="0" fontId="3" fillId="2" borderId="3" xfId="0" applyFont="1" applyFill="1" applyBorder="1" applyAlignment="1">
      <alignment horizontal="center" wrapText="1"/>
    </xf>
    <xf numFmtId="0" fontId="10" fillId="0" borderId="4" xfId="0" applyFont="1" applyBorder="1" applyAlignment="1">
      <alignment/>
    </xf>
    <xf numFmtId="9" fontId="10" fillId="0" borderId="5" xfId="0" applyNumberFormat="1" applyFont="1" applyBorder="1" applyAlignment="1">
      <alignment horizontal="center"/>
    </xf>
    <xf numFmtId="0" fontId="0" fillId="0" borderId="4" xfId="0" applyBorder="1" applyAlignment="1">
      <alignment/>
    </xf>
    <xf numFmtId="0" fontId="3" fillId="2" borderId="6" xfId="0" applyFont="1" applyFill="1" applyBorder="1" applyAlignment="1">
      <alignment horizontal="center" wrapText="1"/>
    </xf>
    <xf numFmtId="9" fontId="10" fillId="0" borderId="0" xfId="0" applyNumberFormat="1" applyFont="1" applyBorder="1" applyAlignment="1">
      <alignment horizontal="center"/>
    </xf>
    <xf numFmtId="10" fontId="10" fillId="0" borderId="0" xfId="0" applyNumberFormat="1" applyFont="1" applyBorder="1" applyAlignment="1">
      <alignment horizontal="center"/>
    </xf>
    <xf numFmtId="10" fontId="10" fillId="0" borderId="5" xfId="0" applyNumberFormat="1" applyFont="1" applyBorder="1" applyAlignment="1">
      <alignment horizontal="center"/>
    </xf>
    <xf numFmtId="0" fontId="10" fillId="0" borderId="7" xfId="0" applyFont="1" applyBorder="1" applyAlignment="1">
      <alignment/>
    </xf>
    <xf numFmtId="9" fontId="10" fillId="0" borderId="8" xfId="0" applyNumberFormat="1" applyFont="1" applyBorder="1" applyAlignment="1">
      <alignment horizontal="center"/>
    </xf>
    <xf numFmtId="9" fontId="10" fillId="0" borderId="9" xfId="0" applyNumberFormat="1" applyFont="1" applyBorder="1" applyAlignment="1">
      <alignment horizontal="center"/>
    </xf>
    <xf numFmtId="0" fontId="0" fillId="0" borderId="0" xfId="0"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Alignment="1">
      <alignment/>
    </xf>
    <xf numFmtId="0" fontId="3" fillId="0" borderId="0" xfId="0" applyFont="1" applyFill="1" applyBorder="1" applyAlignment="1">
      <alignment horizontal="center"/>
    </xf>
    <xf numFmtId="0" fontId="10" fillId="0" borderId="0" xfId="0" applyFont="1" applyAlignment="1">
      <alignment/>
    </xf>
    <xf numFmtId="0" fontId="11" fillId="0" borderId="0" xfId="0" applyFont="1" applyAlignment="1">
      <alignment/>
    </xf>
    <xf numFmtId="0" fontId="0" fillId="0" borderId="0" xfId="0" applyFont="1" applyFill="1" applyBorder="1" applyAlignment="1">
      <alignment horizontal="center"/>
    </xf>
    <xf numFmtId="9" fontId="0" fillId="0" borderId="0" xfId="0" applyNumberFormat="1" applyFont="1" applyFill="1" applyBorder="1" applyAlignment="1">
      <alignment horizontal="center"/>
    </xf>
    <xf numFmtId="0" fontId="0" fillId="0" borderId="0" xfId="0" applyFill="1" applyBorder="1" applyAlignment="1">
      <alignment horizontal="center"/>
    </xf>
    <xf numFmtId="2" fontId="0" fillId="0" borderId="0" xfId="0" applyNumberFormat="1" applyFont="1" applyFill="1" applyBorder="1" applyAlignment="1">
      <alignment horizontal="center"/>
    </xf>
    <xf numFmtId="0" fontId="3" fillId="0" borderId="0" xfId="0" applyFont="1" applyAlignment="1">
      <alignment horizontal="center" wrapText="1"/>
    </xf>
    <xf numFmtId="0" fontId="0" fillId="0" borderId="0" xfId="0" applyFont="1" applyAlignment="1">
      <alignment horizontal="center"/>
    </xf>
    <xf numFmtId="0" fontId="13" fillId="0" borderId="0" xfId="0" applyFont="1" applyAlignment="1">
      <alignment/>
    </xf>
    <xf numFmtId="0" fontId="13"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Border="1" applyAlignment="1">
      <alignment horizontal="right"/>
    </xf>
    <xf numFmtId="2" fontId="0" fillId="0" borderId="0" xfId="0" applyNumberFormat="1" applyFill="1" applyBorder="1" applyAlignment="1">
      <alignment horizontal="center"/>
    </xf>
    <xf numFmtId="0" fontId="5" fillId="0" borderId="0" xfId="0" applyFont="1" applyAlignment="1" applyProtection="1">
      <alignment/>
      <protection locked="0"/>
    </xf>
    <xf numFmtId="0" fontId="17" fillId="0" borderId="0" xfId="0" applyFont="1" applyBorder="1" applyAlignment="1" applyProtection="1">
      <alignment horizontal="center"/>
      <protection locked="0"/>
    </xf>
    <xf numFmtId="0" fontId="18" fillId="0" borderId="0" xfId="0" applyFont="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protection locked="0"/>
    </xf>
    <xf numFmtId="0" fontId="15" fillId="0" borderId="0" xfId="0" applyFont="1" applyAlignment="1">
      <alignment/>
    </xf>
    <xf numFmtId="0" fontId="19" fillId="0" borderId="0" xfId="0" applyFont="1" applyAlignment="1">
      <alignment/>
    </xf>
    <xf numFmtId="9" fontId="0" fillId="0" borderId="0" xfId="0" applyNumberFormat="1" applyFont="1" applyFill="1" applyBorder="1" applyAlignment="1">
      <alignment textRotation="90"/>
    </xf>
    <xf numFmtId="0" fontId="18" fillId="0" borderId="0" xfId="0" applyFont="1" applyBorder="1" applyAlignment="1" applyProtection="1">
      <alignment horizontal="center" vertical="center"/>
      <protection locked="0"/>
    </xf>
    <xf numFmtId="0" fontId="3" fillId="3" borderId="1" xfId="0" applyFont="1" applyFill="1" applyBorder="1" applyAlignment="1">
      <alignment horizontal="center"/>
    </xf>
    <xf numFmtId="0" fontId="11" fillId="0" borderId="0" xfId="0" applyFont="1" applyFill="1" applyBorder="1" applyAlignment="1">
      <alignment horizontal="center"/>
    </xf>
    <xf numFmtId="164" fontId="0" fillId="0" borderId="0" xfId="0" applyNumberFormat="1" applyFont="1" applyFill="1" applyBorder="1" applyAlignment="1">
      <alignment horizontal="center"/>
    </xf>
    <xf numFmtId="0" fontId="3" fillId="3" borderId="10" xfId="0" applyFont="1" applyFill="1" applyBorder="1" applyAlignment="1">
      <alignment horizontal="right"/>
    </xf>
    <xf numFmtId="2" fontId="3" fillId="0" borderId="0"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1" xfId="0" applyFont="1" applyBorder="1" applyAlignment="1">
      <alignment horizontal="center"/>
    </xf>
    <xf numFmtId="0" fontId="21" fillId="0" borderId="0" xfId="0" applyFont="1" applyAlignment="1" applyProtection="1">
      <alignment/>
      <protection/>
    </xf>
    <xf numFmtId="0" fontId="20" fillId="0" borderId="0" xfId="0" applyFont="1" applyAlignment="1" applyProtection="1">
      <alignment wrapText="1"/>
      <protection/>
    </xf>
    <xf numFmtId="0" fontId="15" fillId="0" borderId="0" xfId="0" applyFont="1" applyAlignment="1" applyProtection="1">
      <alignment/>
      <protection/>
    </xf>
    <xf numFmtId="0" fontId="16" fillId="0" borderId="0" xfId="0" applyFont="1" applyBorder="1" applyAlignment="1" applyProtection="1">
      <alignment horizontal="left"/>
      <protection/>
    </xf>
    <xf numFmtId="0" fontId="16" fillId="0" borderId="0" xfId="0" applyFont="1" applyAlignment="1" applyProtection="1">
      <alignment horizontal="left"/>
      <protection/>
    </xf>
    <xf numFmtId="0" fontId="17" fillId="0" borderId="0" xfId="0" applyFont="1" applyBorder="1" applyAlignment="1" applyProtection="1">
      <alignment horizontal="left"/>
      <protection/>
    </xf>
    <xf numFmtId="0" fontId="17" fillId="0" borderId="0" xfId="0" applyFont="1" applyBorder="1" applyAlignment="1" applyProtection="1">
      <alignment horizontal="center"/>
      <protection/>
    </xf>
    <xf numFmtId="0" fontId="1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17" fillId="0" borderId="0" xfId="0" applyFont="1" applyBorder="1" applyAlignment="1" applyProtection="1">
      <alignment horizontal="left" vertical="center" wrapText="1"/>
      <protection/>
    </xf>
    <xf numFmtId="0" fontId="17" fillId="0" borderId="0" xfId="0" applyFont="1" applyAlignment="1" applyProtection="1">
      <alignment horizontal="left" vertical="center" wrapText="1"/>
      <protection/>
    </xf>
    <xf numFmtId="0" fontId="15" fillId="0" borderId="0" xfId="0" applyFont="1" applyAlignment="1" applyProtection="1">
      <alignment horizontal="left" vertical="center" wrapText="1"/>
      <protection/>
    </xf>
    <xf numFmtId="0" fontId="5"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Fill="1" applyAlignment="1" applyProtection="1">
      <alignment horizontal="left"/>
      <protection/>
    </xf>
    <xf numFmtId="0" fontId="18" fillId="0" borderId="0" xfId="0" applyFont="1" applyAlignment="1" applyProtection="1">
      <alignment horizontal="center" vertical="center"/>
      <protection/>
    </xf>
    <xf numFmtId="0" fontId="18" fillId="0" borderId="0" xfId="0" applyFont="1" applyBorder="1" applyAlignment="1" applyProtection="1">
      <alignment horizontal="center" vertical="center"/>
      <protection/>
    </xf>
    <xf numFmtId="0" fontId="5" fillId="0" borderId="0" xfId="0" applyFont="1" applyAlignment="1" applyProtection="1">
      <alignment horizontal="right"/>
      <protection/>
    </xf>
    <xf numFmtId="0" fontId="5" fillId="0" borderId="0" xfId="0" applyFont="1" applyAlignment="1" applyProtection="1">
      <alignment/>
      <protection/>
    </xf>
    <xf numFmtId="0" fontId="0" fillId="4" borderId="1" xfId="0" applyFont="1" applyFill="1" applyBorder="1" applyAlignment="1" applyProtection="1">
      <alignment horizontal="left"/>
      <protection locked="0"/>
    </xf>
    <xf numFmtId="0" fontId="0" fillId="4" borderId="1" xfId="0" applyFont="1" applyFill="1" applyBorder="1" applyAlignment="1" applyProtection="1">
      <alignment horizontal="center" wrapText="1"/>
      <protection locked="0"/>
    </xf>
    <xf numFmtId="9" fontId="0" fillId="4" borderId="1" xfId="0" applyNumberFormat="1"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0" fillId="4" borderId="1" xfId="0" applyFont="1" applyFill="1" applyBorder="1" applyAlignment="1" applyProtection="1">
      <alignment horizontal="center" wrapText="1"/>
      <protection locked="0"/>
    </xf>
    <xf numFmtId="9" fontId="0" fillId="4" borderId="1" xfId="0" applyNumberFormat="1" applyFont="1" applyFill="1" applyBorder="1" applyAlignment="1" applyProtection="1">
      <alignment horizontal="center"/>
      <protection locked="0"/>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4" borderId="1" xfId="0" applyFill="1" applyBorder="1" applyAlignment="1" applyProtection="1">
      <alignment/>
      <protection locked="0"/>
    </xf>
    <xf numFmtId="0" fontId="0" fillId="4" borderId="1" xfId="0" applyFill="1" applyBorder="1" applyAlignment="1" applyProtection="1">
      <alignment horizontal="center"/>
      <protection locked="0"/>
    </xf>
    <xf numFmtId="0" fontId="0" fillId="4" borderId="1" xfId="0" applyFill="1" applyBorder="1" applyAlignment="1" applyProtection="1">
      <alignment horizontal="center" wrapText="1"/>
      <protection locked="0"/>
    </xf>
    <xf numFmtId="0" fontId="0" fillId="4" borderId="1" xfId="0" applyFont="1" applyFill="1" applyBorder="1" applyAlignment="1" applyProtection="1">
      <alignment/>
      <protection locked="0"/>
    </xf>
    <xf numFmtId="0" fontId="5" fillId="0" borderId="0" xfId="0" applyFont="1" applyFill="1" applyAlignment="1" applyProtection="1">
      <alignment/>
      <protection/>
    </xf>
    <xf numFmtId="0" fontId="0" fillId="0" borderId="0" xfId="0" applyFill="1" applyAlignment="1" applyProtection="1">
      <alignment/>
      <protection/>
    </xf>
    <xf numFmtId="0" fontId="3" fillId="0" borderId="0" xfId="0" applyFont="1" applyAlignment="1" applyProtection="1">
      <alignment horizontal="left"/>
      <protection/>
    </xf>
    <xf numFmtId="0" fontId="3" fillId="3" borderId="10" xfId="0" applyFont="1" applyFill="1" applyBorder="1" applyAlignment="1" applyProtection="1">
      <alignment/>
      <protection/>
    </xf>
    <xf numFmtId="0" fontId="3" fillId="3" borderId="6" xfId="0" applyFont="1" applyFill="1" applyBorder="1" applyAlignment="1" applyProtection="1">
      <alignment/>
      <protection/>
    </xf>
    <xf numFmtId="0" fontId="0" fillId="0" borderId="0" xfId="0" applyFill="1" applyBorder="1" applyAlignment="1" applyProtection="1">
      <alignment/>
      <protection/>
    </xf>
    <xf numFmtId="0" fontId="3" fillId="4" borderId="10" xfId="0" applyFont="1" applyFill="1" applyBorder="1" applyAlignment="1" applyProtection="1">
      <alignment/>
      <protection/>
    </xf>
    <xf numFmtId="0" fontId="3" fillId="4" borderId="6"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3" fillId="0" borderId="0" xfId="0" applyFont="1" applyFill="1" applyAlignment="1" applyProtection="1">
      <alignment/>
      <protection/>
    </xf>
    <xf numFmtId="0" fontId="10" fillId="0" borderId="0" xfId="0" applyFont="1" applyFill="1" applyAlignment="1" applyProtection="1">
      <alignment horizontal="left"/>
      <protection/>
    </xf>
    <xf numFmtId="0" fontId="13" fillId="0" borderId="0" xfId="0" applyFont="1" applyFill="1" applyBorder="1" applyAlignment="1" applyProtection="1">
      <alignment horizontal="center"/>
      <protection/>
    </xf>
    <xf numFmtId="0" fontId="0" fillId="3" borderId="6" xfId="0" applyFill="1" applyBorder="1" applyAlignment="1" applyProtection="1">
      <alignment/>
      <protection/>
    </xf>
    <xf numFmtId="0" fontId="13" fillId="3" borderId="6" xfId="0" applyFont="1" applyFill="1" applyBorder="1" applyAlignment="1" applyProtection="1">
      <alignment horizontal="center"/>
      <protection/>
    </xf>
    <xf numFmtId="0" fontId="3" fillId="0" borderId="0" xfId="0" applyFont="1" applyFill="1" applyBorder="1" applyAlignment="1" applyProtection="1">
      <alignment/>
      <protection/>
    </xf>
    <xf numFmtId="2" fontId="0" fillId="0" borderId="0" xfId="0" applyNumberFormat="1" applyFill="1" applyBorder="1" applyAlignment="1" applyProtection="1">
      <alignment horizontal="center"/>
      <protection/>
    </xf>
    <xf numFmtId="0" fontId="3" fillId="0" borderId="0" xfId="0" applyFont="1" applyFill="1" applyAlignment="1" applyProtection="1">
      <alignment/>
      <protection/>
    </xf>
    <xf numFmtId="0" fontId="0" fillId="4" borderId="13" xfId="0" applyFont="1" applyFill="1" applyBorder="1" applyAlignment="1" applyProtection="1">
      <alignment horizontal="center"/>
      <protection locked="0"/>
    </xf>
    <xf numFmtId="10" fontId="0" fillId="4" borderId="13" xfId="0" applyNumberFormat="1" applyFont="1" applyFill="1" applyBorder="1" applyAlignment="1" applyProtection="1">
      <alignment horizontal="center"/>
      <protection locked="0"/>
    </xf>
    <xf numFmtId="0" fontId="0" fillId="4" borderId="13" xfId="0" applyFont="1" applyFill="1" applyBorder="1" applyAlignment="1" applyProtection="1">
      <alignment horizontal="center"/>
      <protection locked="0"/>
    </xf>
    <xf numFmtId="10" fontId="0" fillId="4" borderId="1" xfId="0" applyNumberFormat="1" applyFont="1" applyFill="1" applyBorder="1" applyAlignment="1" applyProtection="1">
      <alignment horizontal="center"/>
      <protection locked="0"/>
    </xf>
    <xf numFmtId="0" fontId="0" fillId="4" borderId="14" xfId="0" applyFont="1" applyFill="1" applyBorder="1" applyAlignment="1" applyProtection="1">
      <alignment horizontal="left"/>
      <protection locked="0"/>
    </xf>
    <xf numFmtId="0" fontId="0" fillId="4" borderId="14" xfId="0" applyFont="1" applyFill="1" applyBorder="1" applyAlignment="1" applyProtection="1">
      <alignment horizontal="center"/>
      <protection locked="0"/>
    </xf>
    <xf numFmtId="10" fontId="0" fillId="4" borderId="14" xfId="0" applyNumberFormat="1" applyFont="1" applyFill="1" applyBorder="1" applyAlignment="1" applyProtection="1">
      <alignment horizontal="center"/>
      <protection locked="0"/>
    </xf>
    <xf numFmtId="0" fontId="0" fillId="4" borderId="14" xfId="0" applyFont="1" applyFill="1" applyBorder="1" applyAlignment="1" applyProtection="1">
      <alignment horizontal="center"/>
      <protection locked="0"/>
    </xf>
    <xf numFmtId="0" fontId="0" fillId="3" borderId="6" xfId="0" applyFill="1" applyBorder="1" applyAlignment="1" applyProtection="1">
      <alignment/>
      <protection locked="0"/>
    </xf>
    <xf numFmtId="0" fontId="13" fillId="3" borderId="6" xfId="0" applyFont="1" applyFill="1" applyBorder="1" applyAlignment="1" applyProtection="1">
      <alignment horizontal="center"/>
      <protection locked="0"/>
    </xf>
    <xf numFmtId="0" fontId="0" fillId="4" borderId="13" xfId="0" applyFont="1" applyFill="1" applyBorder="1" applyAlignment="1" applyProtection="1">
      <alignment horizontal="center" wrapText="1"/>
      <protection locked="0"/>
    </xf>
    <xf numFmtId="0" fontId="0" fillId="4" borderId="13" xfId="0" applyFill="1" applyBorder="1" applyAlignment="1" applyProtection="1">
      <alignment horizontal="center"/>
      <protection locked="0"/>
    </xf>
    <xf numFmtId="0" fontId="15" fillId="0" borderId="0" xfId="0" applyFont="1" applyFill="1" applyAlignment="1" applyProtection="1">
      <alignment/>
      <protection/>
    </xf>
    <xf numFmtId="0" fontId="15" fillId="0" borderId="0" xfId="0" applyFont="1" applyAlignment="1">
      <alignment/>
    </xf>
    <xf numFmtId="0" fontId="17" fillId="0" borderId="0" xfId="0" applyFont="1" applyBorder="1" applyAlignment="1" applyProtection="1">
      <alignment vertical="center" wrapText="1"/>
      <protection/>
    </xf>
    <xf numFmtId="0" fontId="19" fillId="0" borderId="0" xfId="0" applyFont="1" applyBorder="1" applyAlignment="1" applyProtection="1">
      <alignment wrapText="1"/>
      <protection/>
    </xf>
    <xf numFmtId="0" fontId="0" fillId="0" borderId="0" xfId="0" applyFont="1" applyFill="1" applyBorder="1" applyAlignment="1" applyProtection="1">
      <alignment/>
      <protection locked="0"/>
    </xf>
    <xf numFmtId="9" fontId="13" fillId="0" borderId="0" xfId="0" applyNumberFormat="1" applyFont="1" applyFill="1" applyBorder="1" applyAlignment="1">
      <alignment horizontal="center"/>
    </xf>
    <xf numFmtId="0" fontId="3" fillId="0" borderId="1" xfId="0" applyFont="1" applyFill="1" applyBorder="1" applyAlignment="1">
      <alignment horizontal="center"/>
    </xf>
    <xf numFmtId="0" fontId="0" fillId="4" borderId="13" xfId="0" applyFont="1" applyFill="1" applyBorder="1" applyAlignment="1" applyProtection="1">
      <alignment horizontal="left"/>
      <protection locked="0"/>
    </xf>
    <xf numFmtId="0" fontId="3" fillId="0" borderId="10" xfId="0" applyFont="1" applyBorder="1" applyAlignment="1">
      <alignment horizontal="center"/>
    </xf>
    <xf numFmtId="0" fontId="0" fillId="0" borderId="0" xfId="0" applyFont="1" applyFill="1" applyBorder="1" applyAlignment="1" applyProtection="1">
      <alignment horizontal="center"/>
      <protection locked="0"/>
    </xf>
    <xf numFmtId="10" fontId="13" fillId="0" borderId="0" xfId="0" applyNumberFormat="1" applyFont="1" applyFill="1" applyBorder="1" applyAlignment="1">
      <alignment horizontal="center"/>
    </xf>
    <xf numFmtId="0" fontId="13" fillId="0" borderId="0" xfId="0" applyFont="1" applyBorder="1" applyAlignment="1">
      <alignment/>
    </xf>
    <xf numFmtId="0" fontId="0" fillId="0" borderId="1" xfId="0" applyFont="1" applyBorder="1" applyAlignment="1">
      <alignment horizontal="center"/>
    </xf>
    <xf numFmtId="0" fontId="10" fillId="0" borderId="1" xfId="0" applyFont="1" applyBorder="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11" xfId="0" applyFont="1" applyFill="1" applyBorder="1" applyAlignment="1" applyProtection="1">
      <alignment horizontal="center"/>
      <protection locked="0"/>
    </xf>
    <xf numFmtId="0" fontId="3" fillId="4" borderId="1" xfId="0" applyFont="1" applyFill="1" applyBorder="1" applyAlignment="1" applyProtection="1">
      <alignment/>
      <protection/>
    </xf>
    <xf numFmtId="0" fontId="3" fillId="0" borderId="1" xfId="0" applyFont="1" applyFill="1" applyBorder="1" applyAlignment="1" applyProtection="1">
      <alignment horizontal="center"/>
      <protection/>
    </xf>
    <xf numFmtId="9" fontId="13" fillId="0" borderId="11" xfId="21" applyFont="1" applyBorder="1" applyAlignment="1">
      <alignment horizontal="center"/>
    </xf>
    <xf numFmtId="0" fontId="3" fillId="3" borderId="1" xfId="0" applyFont="1" applyFill="1" applyBorder="1" applyAlignment="1">
      <alignment horizontal="right"/>
    </xf>
    <xf numFmtId="0" fontId="22" fillId="0" borderId="0" xfId="0" applyFont="1" applyAlignment="1">
      <alignment/>
    </xf>
    <xf numFmtId="194" fontId="3" fillId="3" borderId="3" xfId="0" applyNumberFormat="1" applyFont="1" applyFill="1" applyBorder="1" applyAlignment="1">
      <alignment horizontal="center"/>
    </xf>
    <xf numFmtId="194" fontId="3" fillId="3" borderId="1" xfId="0" applyNumberFormat="1" applyFont="1" applyFill="1" applyBorder="1" applyAlignment="1">
      <alignment horizontal="center"/>
    </xf>
    <xf numFmtId="194" fontId="0" fillId="3" borderId="1" xfId="0" applyNumberFormat="1" applyFont="1" applyFill="1" applyBorder="1" applyAlignment="1">
      <alignment horizontal="center"/>
    </xf>
    <xf numFmtId="194" fontId="0" fillId="3" borderId="13" xfId="0" applyNumberFormat="1" applyFont="1" applyFill="1" applyBorder="1" applyAlignment="1">
      <alignment horizontal="center"/>
    </xf>
    <xf numFmtId="194" fontId="3" fillId="3" borderId="3" xfId="0" applyNumberFormat="1" applyFont="1" applyFill="1" applyBorder="1" applyAlignment="1" applyProtection="1">
      <alignment horizontal="center"/>
      <protection/>
    </xf>
    <xf numFmtId="194" fontId="3" fillId="4" borderId="3" xfId="0" applyNumberFormat="1" applyFont="1" applyFill="1" applyBorder="1" applyAlignment="1" applyProtection="1">
      <alignment horizontal="center"/>
      <protection locked="0"/>
    </xf>
    <xf numFmtId="194" fontId="0" fillId="3" borderId="13" xfId="0" applyNumberFormat="1" applyFont="1" applyFill="1" applyBorder="1" applyAlignment="1" applyProtection="1">
      <alignment horizontal="center"/>
      <protection/>
    </xf>
    <xf numFmtId="194" fontId="0" fillId="3" borderId="13" xfId="0" applyNumberFormat="1" applyFill="1" applyBorder="1" applyAlignment="1" applyProtection="1">
      <alignment horizontal="center"/>
      <protection/>
    </xf>
    <xf numFmtId="194" fontId="0" fillId="3" borderId="1" xfId="0" applyNumberFormat="1" applyFont="1" applyFill="1" applyBorder="1" applyAlignment="1" applyProtection="1">
      <alignment horizontal="center"/>
      <protection/>
    </xf>
    <xf numFmtId="194" fontId="0" fillId="3" borderId="1" xfId="0" applyNumberFormat="1" applyFill="1" applyBorder="1" applyAlignment="1" applyProtection="1">
      <alignment horizontal="center"/>
      <protection/>
    </xf>
    <xf numFmtId="194" fontId="0" fillId="0" borderId="0" xfId="0" applyNumberFormat="1" applyAlignment="1" applyProtection="1">
      <alignment/>
      <protection/>
    </xf>
    <xf numFmtId="194" fontId="0" fillId="3" borderId="15" xfId="0" applyNumberFormat="1" applyFont="1" applyFill="1" applyBorder="1" applyAlignment="1" applyProtection="1">
      <alignment horizontal="center"/>
      <protection/>
    </xf>
    <xf numFmtId="9" fontId="10" fillId="0" borderId="0" xfId="0" applyNumberFormat="1" applyFont="1" applyBorder="1" applyAlignment="1">
      <alignment horizontal="center"/>
    </xf>
    <xf numFmtId="10" fontId="13" fillId="0" borderId="11" xfId="21" applyNumberFormat="1" applyFont="1" applyBorder="1" applyAlignment="1">
      <alignment horizontal="center"/>
    </xf>
    <xf numFmtId="2" fontId="0" fillId="4" borderId="13" xfId="0" applyNumberFormat="1" applyFont="1" applyFill="1" applyBorder="1" applyAlignment="1" applyProtection="1">
      <alignment horizontal="center" wrapText="1"/>
      <protection locked="0"/>
    </xf>
    <xf numFmtId="2" fontId="0" fillId="4" borderId="1" xfId="0" applyNumberFormat="1" applyFont="1" applyFill="1" applyBorder="1" applyAlignment="1" applyProtection="1">
      <alignment horizontal="center"/>
      <protection locked="0"/>
    </xf>
    <xf numFmtId="2" fontId="0" fillId="4" borderId="1" xfId="0" applyNumberFormat="1" applyFont="1" applyFill="1" applyBorder="1" applyAlignment="1" applyProtection="1">
      <alignment horizontal="center" wrapText="1"/>
      <protection locked="0"/>
    </xf>
    <xf numFmtId="2" fontId="0" fillId="4" borderId="1" xfId="0" applyNumberFormat="1" applyFont="1" applyFill="1" applyBorder="1" applyAlignment="1" applyProtection="1">
      <alignment horizontal="center" wrapText="1"/>
      <protection locked="0"/>
    </xf>
    <xf numFmtId="2" fontId="0" fillId="4" borderId="1" xfId="0" applyNumberFormat="1" applyFill="1" applyBorder="1" applyAlignment="1" applyProtection="1">
      <alignment horizontal="center" wrapText="1"/>
      <protection locked="0"/>
    </xf>
    <xf numFmtId="10" fontId="0" fillId="4" borderId="1" xfId="0" applyNumberFormat="1" applyFont="1" applyFill="1" applyBorder="1" applyAlignment="1" applyProtection="1">
      <alignment horizontal="center"/>
      <protection locked="0"/>
    </xf>
    <xf numFmtId="10" fontId="0" fillId="4" borderId="1" xfId="0" applyNumberFormat="1" applyFill="1" applyBorder="1" applyAlignment="1" applyProtection="1">
      <alignment horizontal="center"/>
      <protection locked="0"/>
    </xf>
    <xf numFmtId="0" fontId="13" fillId="5" borderId="1" xfId="0" applyFont="1" applyFill="1" applyBorder="1" applyAlignment="1">
      <alignment horizontal="center"/>
    </xf>
    <xf numFmtId="0" fontId="24" fillId="0" borderId="1" xfId="0" applyFont="1" applyBorder="1" applyAlignment="1">
      <alignment horizontal="center"/>
    </xf>
    <xf numFmtId="0" fontId="24" fillId="0" borderId="1" xfId="0" applyFont="1" applyBorder="1" applyAlignment="1">
      <alignment/>
    </xf>
    <xf numFmtId="14" fontId="24" fillId="0" borderId="1" xfId="0" applyNumberFormat="1" applyFont="1" applyBorder="1" applyAlignment="1">
      <alignment horizontal="center"/>
    </xf>
    <xf numFmtId="0" fontId="0"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15" fillId="0" borderId="0" xfId="0" applyFont="1" applyFill="1" applyBorder="1" applyAlignment="1" applyProtection="1">
      <alignment/>
      <protection/>
    </xf>
    <xf numFmtId="17" fontId="15" fillId="0" borderId="0" xfId="0" applyNumberFormat="1" applyFont="1" applyFill="1" applyBorder="1" applyAlignment="1" applyProtection="1">
      <alignment horizontal="center"/>
      <protection/>
    </xf>
    <xf numFmtId="0" fontId="15" fillId="0" borderId="0" xfId="0" applyFont="1" applyFill="1" applyBorder="1" applyAlignment="1">
      <alignment/>
    </xf>
    <xf numFmtId="0" fontId="17" fillId="0" borderId="0" xfId="0" applyFont="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5" fillId="0" borderId="0" xfId="0" applyFont="1" applyAlignment="1" applyProtection="1">
      <alignment horizontal="left" vertical="top"/>
      <protection/>
    </xf>
    <xf numFmtId="0" fontId="15" fillId="0" borderId="0" xfId="0" applyFont="1" applyAlignment="1">
      <alignment horizontal="left" vertical="top"/>
    </xf>
    <xf numFmtId="0" fontId="15" fillId="0" borderId="0" xfId="0" applyFont="1" applyFill="1" applyBorder="1" applyAlignment="1" applyProtection="1">
      <alignment horizontal="right"/>
      <protection/>
    </xf>
    <xf numFmtId="0" fontId="15" fillId="0" borderId="0" xfId="0" applyFont="1" applyBorder="1" applyAlignment="1" applyProtection="1">
      <alignment horizontal="left" wrapText="1"/>
      <protection/>
    </xf>
    <xf numFmtId="0" fontId="3" fillId="0" borderId="1" xfId="0" applyFont="1" applyFill="1" applyBorder="1" applyAlignment="1" applyProtection="1">
      <alignment/>
      <protection locked="0"/>
    </xf>
    <xf numFmtId="0" fontId="25" fillId="0" borderId="0" xfId="0" applyNumberFormat="1" applyFont="1" applyAlignment="1">
      <alignment wrapText="1"/>
    </xf>
    <xf numFmtId="0" fontId="3" fillId="0" borderId="1" xfId="0" applyFont="1" applyFill="1" applyBorder="1" applyAlignment="1">
      <alignment horizontal="center"/>
    </xf>
    <xf numFmtId="0" fontId="3" fillId="3" borderId="10" xfId="0" applyFont="1" applyFill="1" applyBorder="1" applyAlignment="1">
      <alignment horizontal="right"/>
    </xf>
    <xf numFmtId="0" fontId="3" fillId="3" borderId="6" xfId="0" applyFont="1" applyFill="1" applyBorder="1" applyAlignment="1">
      <alignment horizontal="right"/>
    </xf>
    <xf numFmtId="0" fontId="3" fillId="3" borderId="3" xfId="0" applyFont="1" applyFill="1" applyBorder="1" applyAlignment="1">
      <alignment horizontal="right"/>
    </xf>
    <xf numFmtId="0" fontId="3" fillId="0" borderId="1" xfId="0" applyFont="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10" xfId="0" applyFont="1" applyBorder="1" applyAlignment="1">
      <alignment horizontal="center"/>
    </xf>
    <xf numFmtId="0" fontId="27" fillId="0" borderId="0" xfId="0" applyFont="1" applyAlignment="1" applyProtection="1">
      <alignment horizontal="right" vertical="center"/>
      <protection/>
    </xf>
    <xf numFmtId="0" fontId="0" fillId="4" borderId="10" xfId="0" applyFill="1" applyBorder="1" applyAlignment="1">
      <alignment/>
    </xf>
    <xf numFmtId="0" fontId="15" fillId="4" borderId="3" xfId="0" applyFont="1" applyFill="1" applyBorder="1" applyAlignment="1" applyProtection="1">
      <alignment horizontal="center"/>
      <protection/>
    </xf>
    <xf numFmtId="0" fontId="16" fillId="0" borderId="0" xfId="0" applyFont="1" applyAlignment="1" applyProtection="1">
      <alignment horizontal="left"/>
      <protection/>
    </xf>
    <xf numFmtId="0" fontId="19" fillId="0" borderId="0" xfId="0" applyFont="1" applyBorder="1" applyAlignment="1" applyProtection="1">
      <alignment horizontal="left" wrapText="1"/>
      <protection/>
    </xf>
    <xf numFmtId="0" fontId="18" fillId="3" borderId="10" xfId="0" applyFont="1" applyFill="1" applyBorder="1" applyAlignment="1" applyProtection="1">
      <alignment horizontal="center" wrapText="1"/>
      <protection/>
    </xf>
    <xf numFmtId="0" fontId="18" fillId="3" borderId="6" xfId="0" applyFont="1" applyFill="1" applyBorder="1" applyAlignment="1" applyProtection="1">
      <alignment horizontal="center" wrapText="1"/>
      <protection/>
    </xf>
    <xf numFmtId="0" fontId="18" fillId="3" borderId="3" xfId="0" applyFont="1" applyFill="1" applyBorder="1" applyAlignment="1" applyProtection="1">
      <alignment horizontal="center" wrapText="1"/>
      <protection/>
    </xf>
    <xf numFmtId="0" fontId="5" fillId="2" borderId="10" xfId="0" applyFont="1" applyFill="1" applyBorder="1" applyAlignment="1" applyProtection="1">
      <alignment horizontal="center"/>
      <protection/>
    </xf>
    <xf numFmtId="0" fontId="5" fillId="2" borderId="6" xfId="0" applyFont="1" applyFill="1" applyBorder="1" applyAlignment="1" applyProtection="1">
      <alignment horizontal="center"/>
      <protection/>
    </xf>
    <xf numFmtId="0" fontId="5" fillId="2" borderId="3" xfId="0" applyFont="1" applyFill="1" applyBorder="1" applyAlignment="1" applyProtection="1">
      <alignment horizontal="center"/>
      <protection/>
    </xf>
    <xf numFmtId="0" fontId="15" fillId="0" borderId="0" xfId="0" applyFont="1" applyBorder="1" applyAlignment="1" applyProtection="1">
      <alignment horizontal="left" wrapText="1"/>
      <protection/>
    </xf>
    <xf numFmtId="0" fontId="5" fillId="0" borderId="0" xfId="0" applyFont="1" applyBorder="1" applyAlignment="1" applyProtection="1">
      <alignment horizontal="center" vertical="center"/>
      <protection/>
    </xf>
    <xf numFmtId="0" fontId="16" fillId="0" borderId="0" xfId="0" applyFont="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0" xfId="0" applyFont="1" applyAlignment="1" applyProtection="1">
      <alignment horizontal="left" vertical="center" wrapText="1"/>
      <protection/>
    </xf>
    <xf numFmtId="0" fontId="15" fillId="0" borderId="0" xfId="0" applyFont="1" applyAlignment="1" applyProtection="1">
      <alignment horizontal="left" vertical="center" wrapText="1"/>
      <protection/>
    </xf>
    <xf numFmtId="0" fontId="17" fillId="0" borderId="0" xfId="0" applyFont="1" applyAlignment="1" applyProtection="1">
      <alignment horizontal="left" vertical="top" wrapText="1"/>
      <protection/>
    </xf>
    <xf numFmtId="0" fontId="17" fillId="4" borderId="1" xfId="0" applyFont="1" applyFill="1" applyBorder="1" applyAlignment="1" applyProtection="1">
      <alignment horizontal="center"/>
      <protection locked="0"/>
    </xf>
    <xf numFmtId="0" fontId="3" fillId="0" borderId="6" xfId="0" applyFont="1" applyBorder="1" applyAlignment="1">
      <alignment horizontal="center"/>
    </xf>
    <xf numFmtId="0" fontId="3" fillId="0" borderId="3" xfId="0" applyFont="1" applyBorder="1" applyAlignment="1">
      <alignment horizontal="center"/>
    </xf>
    <xf numFmtId="0" fontId="26" fillId="0" borderId="0" xfId="0" applyNumberFormat="1" applyFont="1" applyAlignment="1">
      <alignment horizontal="left" wrapText="1"/>
    </xf>
    <xf numFmtId="0" fontId="3" fillId="0" borderId="3" xfId="0" applyFont="1" applyFill="1" applyBorder="1" applyAlignment="1">
      <alignment horizontal="center"/>
    </xf>
    <xf numFmtId="0" fontId="3" fillId="0" borderId="1"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14" xfId="0" applyFont="1" applyBorder="1" applyAlignment="1" applyProtection="1">
      <alignment horizontal="center"/>
      <protection/>
    </xf>
    <xf numFmtId="0" fontId="3" fillId="0" borderId="13" xfId="0" applyFont="1" applyBorder="1" applyAlignment="1" applyProtection="1">
      <alignment horizontal="center"/>
      <protection/>
    </xf>
    <xf numFmtId="0" fontId="22" fillId="2" borderId="0" xfId="0" applyFont="1" applyFill="1" applyAlignment="1">
      <alignment horizontal="center"/>
    </xf>
    <xf numFmtId="199" fontId="24" fillId="0" borderId="14" xfId="0" applyNumberFormat="1" applyFont="1" applyBorder="1" applyAlignment="1">
      <alignment horizontal="center" vertical="center"/>
    </xf>
    <xf numFmtId="199" fontId="24" fillId="0" borderId="13"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1714500</xdr:colOff>
      <xdr:row>8</xdr:row>
      <xdr:rowOff>95250</xdr:rowOff>
    </xdr:from>
    <xdr:to>
      <xdr:col>5</xdr:col>
      <xdr:colOff>819150</xdr:colOff>
      <xdr:row>9</xdr:row>
      <xdr:rowOff>180975</xdr:rowOff>
    </xdr:to>
    <xdr:sp>
      <xdr:nvSpPr>
        <xdr:cNvPr id="1" name="AutoShape 26"/>
        <xdr:cNvSpPr>
          <a:spLocks/>
        </xdr:cNvSpPr>
      </xdr:nvSpPr>
      <xdr:spPr>
        <a:xfrm>
          <a:off x="1847850" y="1666875"/>
          <a:ext cx="4933950" cy="333375"/>
        </a:xfrm>
        <a:prstGeom prst="rect"/>
        <a:noFill/>
      </xdr:spPr>
      <xdr:txBody>
        <a:bodyPr fromWordArt="1" wrap="none">
          <a:prstTxWarp prst="textPlain"/>
        </a:bodyPr>
        <a:p>
          <a:pPr algn="ctr"/>
          <a:r>
            <a:rPr sz="1600" b="1" kern="10" spc="0">
              <a:ln w="9525" cmpd="sng">
                <a:solidFill>
                  <a:srgbClr val="00FFFF"/>
                </a:solidFill>
                <a:headEnd type="none"/>
                <a:tailEnd type="none"/>
              </a:ln>
              <a:solidFill>
                <a:srgbClr val="000000"/>
              </a:solidFill>
              <a:latin typeface="Arial Black"/>
              <a:cs typeface="Arial Black"/>
            </a:rPr>
            <a:t>Report these values in the Application.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9</xdr:row>
      <xdr:rowOff>28575</xdr:rowOff>
    </xdr:from>
    <xdr:to>
      <xdr:col>12</xdr:col>
      <xdr:colOff>114300</xdr:colOff>
      <xdr:row>10</xdr:row>
      <xdr:rowOff>152400</xdr:rowOff>
    </xdr:to>
    <xdr:sp>
      <xdr:nvSpPr>
        <xdr:cNvPr id="1" name="AutoShape 12"/>
        <xdr:cNvSpPr>
          <a:spLocks/>
        </xdr:cNvSpPr>
      </xdr:nvSpPr>
      <xdr:spPr>
        <a:xfrm>
          <a:off x="4352925" y="1800225"/>
          <a:ext cx="5181600" cy="285750"/>
        </a:xfrm>
        <a:prstGeom prst="rect"/>
        <a:noFill/>
      </xdr:spPr>
      <xdr:txBody>
        <a:bodyPr fromWordArt="1" wrap="none">
          <a:prstTxWarp prst="textPlain"/>
        </a:bodyPr>
        <a:p>
          <a:pPr algn="ctr"/>
          <a:r>
            <a:rPr sz="1600" b="1" kern="10" spc="0">
              <a:ln w="9525" cmpd="sng">
                <a:solidFill>
                  <a:srgbClr val="00FFFF"/>
                </a:solidFill>
                <a:headEnd type="none"/>
                <a:tailEnd type="none"/>
              </a:ln>
              <a:solidFill>
                <a:srgbClr val="000000"/>
              </a:solidFill>
              <a:latin typeface="Arial Black"/>
              <a:cs typeface="Arial Black"/>
            </a:rPr>
            <a:t>Report these values in the Application.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LCULAT\OPTC\SUMV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grosen\Local%20Settings\Temporary%20Internet%20Files\OLK8\SBEAP\Air%20Emissions%202006-2007BCC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 1"/>
      <sheetName val="Month 2"/>
      <sheetName val="month3"/>
      <sheetName val="month4"/>
      <sheetName val="month5"/>
      <sheetName val="month6"/>
      <sheetName val="month7"/>
      <sheetName val="month8"/>
      <sheetName val="month9"/>
      <sheetName val="month10"/>
      <sheetName val="month11"/>
      <sheetName val="month12"/>
    </sheetNames>
    <sheetDataSet>
      <sheetData sheetId="0">
        <row r="35">
          <cell r="M35">
            <v>3.156929675</v>
          </cell>
        </row>
      </sheetData>
      <sheetData sheetId="1">
        <row r="46">
          <cell r="O46">
            <v>0.8</v>
          </cell>
        </row>
      </sheetData>
      <sheetData sheetId="2">
        <row r="46">
          <cell r="O46">
            <v>1</v>
          </cell>
        </row>
      </sheetData>
      <sheetData sheetId="3">
        <row r="46">
          <cell r="O46">
            <v>1.4000000000000001</v>
          </cell>
        </row>
      </sheetData>
      <sheetData sheetId="4">
        <row r="46">
          <cell r="O46">
            <v>2.4000000000000004</v>
          </cell>
        </row>
      </sheetData>
      <sheetData sheetId="5">
        <row r="46">
          <cell r="O46">
            <v>4.212</v>
          </cell>
        </row>
      </sheetData>
      <sheetData sheetId="6">
        <row r="46">
          <cell r="O46">
            <v>2.4000000000000004</v>
          </cell>
        </row>
      </sheetData>
      <sheetData sheetId="7">
        <row r="46">
          <cell r="O46">
            <v>2.4000000000000004</v>
          </cell>
        </row>
      </sheetData>
      <sheetData sheetId="8">
        <row r="46">
          <cell r="O46">
            <v>2.4000000000000004</v>
          </cell>
        </row>
      </sheetData>
      <sheetData sheetId="9">
        <row r="46">
          <cell r="O46">
            <v>2.4000000000000004</v>
          </cell>
        </row>
      </sheetData>
      <sheetData sheetId="10">
        <row r="46">
          <cell r="O46">
            <v>2.4000000000000004</v>
          </cell>
        </row>
      </sheetData>
      <sheetData sheetId="11">
        <row r="46">
          <cell r="O46">
            <v>2.4000000000000004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HAPs"/>
      <sheetName val="2007 HAPs"/>
      <sheetName val="2008 HAPs"/>
      <sheetName val="2006"/>
      <sheetName val="2007"/>
      <sheetName val="2008"/>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0">
    <tabColor indexed="15"/>
  </sheetPr>
  <dimension ref="A1:M231"/>
  <sheetViews>
    <sheetView showGridLines="0" tabSelected="1" workbookViewId="0" topLeftCell="A1">
      <selection activeCell="B1" sqref="B1"/>
    </sheetView>
  </sheetViews>
  <sheetFormatPr defaultColWidth="9.140625" defaultRowHeight="12.75"/>
  <cols>
    <col min="1" max="1" width="2.140625" style="45" customWidth="1"/>
    <col min="2" max="2" width="44.00390625" style="45" customWidth="1"/>
    <col min="3" max="6" width="9.140625" style="45" customWidth="1"/>
    <col min="7" max="7" width="59.7109375" style="45" customWidth="1"/>
    <col min="8" max="10" width="9.140625" style="45" hidden="1" customWidth="1"/>
    <col min="11" max="16384" width="9.140625" style="45" customWidth="1"/>
  </cols>
  <sheetData>
    <row r="1" spans="2:13" ht="15.75">
      <c r="B1" s="56" t="s">
        <v>9</v>
      </c>
      <c r="C1" s="58"/>
      <c r="D1" s="58"/>
      <c r="E1" s="58"/>
      <c r="F1" s="58"/>
      <c r="G1" s="58"/>
      <c r="H1" s="58"/>
      <c r="I1" s="58"/>
      <c r="J1" s="58"/>
      <c r="K1" s="58"/>
      <c r="L1" s="58"/>
      <c r="M1" s="58"/>
    </row>
    <row r="2" spans="2:13" ht="18.75" customHeight="1">
      <c r="B2" s="198" t="s">
        <v>218</v>
      </c>
      <c r="C2" s="199"/>
      <c r="D2" s="199"/>
      <c r="E2" s="199"/>
      <c r="F2" s="199"/>
      <c r="G2" s="199"/>
      <c r="H2" s="199"/>
      <c r="I2" s="199"/>
      <c r="J2" s="199"/>
      <c r="K2" s="199"/>
      <c r="L2" s="200"/>
      <c r="M2" s="58"/>
    </row>
    <row r="3" spans="2:13" ht="43.5" customHeight="1">
      <c r="B3" s="195" t="s">
        <v>299</v>
      </c>
      <c r="C3" s="196"/>
      <c r="D3" s="196"/>
      <c r="E3" s="196"/>
      <c r="F3" s="196"/>
      <c r="G3" s="196"/>
      <c r="H3" s="196"/>
      <c r="I3" s="196"/>
      <c r="J3" s="196"/>
      <c r="K3" s="196"/>
      <c r="L3" s="197"/>
      <c r="M3" s="120"/>
    </row>
    <row r="4" spans="1:13" ht="5.25" customHeight="1">
      <c r="A4" s="46"/>
      <c r="B4" s="169"/>
      <c r="C4" s="170"/>
      <c r="D4" s="171"/>
      <c r="E4" s="171"/>
      <c r="F4" s="171"/>
      <c r="G4" s="172"/>
      <c r="H4" s="172"/>
      <c r="I4" s="172"/>
      <c r="J4" s="172"/>
      <c r="K4" s="172"/>
      <c r="L4" s="172"/>
      <c r="M4" s="58"/>
    </row>
    <row r="5" spans="2:13" s="46" customFormat="1" ht="32.25" customHeight="1">
      <c r="B5" s="194" t="s">
        <v>300</v>
      </c>
      <c r="C5" s="194"/>
      <c r="D5" s="194"/>
      <c r="E5" s="194"/>
      <c r="F5" s="194"/>
      <c r="G5" s="194"/>
      <c r="H5" s="194"/>
      <c r="I5" s="194"/>
      <c r="J5" s="194"/>
      <c r="K5" s="194"/>
      <c r="L5" s="194"/>
      <c r="M5" s="57"/>
    </row>
    <row r="6" spans="2:13" s="46" customFormat="1" ht="4.5" customHeight="1">
      <c r="B6" s="123"/>
      <c r="C6" s="123"/>
      <c r="D6" s="123"/>
      <c r="E6" s="123"/>
      <c r="F6" s="123"/>
      <c r="G6" s="123"/>
      <c r="H6" s="123"/>
      <c r="I6" s="57"/>
      <c r="J6" s="57"/>
      <c r="K6" s="57"/>
      <c r="L6" s="57"/>
      <c r="M6" s="57"/>
    </row>
    <row r="7" ht="15.75">
      <c r="B7" s="59" t="s">
        <v>0</v>
      </c>
    </row>
    <row r="8" spans="2:13" ht="15.75">
      <c r="B8" s="193" t="s">
        <v>252</v>
      </c>
      <c r="C8" s="193"/>
      <c r="D8" s="193"/>
      <c r="E8" s="193"/>
      <c r="F8" s="193"/>
      <c r="G8" s="193"/>
      <c r="H8" s="193"/>
      <c r="I8" s="193"/>
      <c r="J8" s="193"/>
      <c r="K8" s="193"/>
      <c r="L8" s="193"/>
      <c r="M8" s="63"/>
    </row>
    <row r="9" spans="2:13" ht="8.25" customHeight="1">
      <c r="B9" s="60"/>
      <c r="C9" s="60"/>
      <c r="D9" s="60"/>
      <c r="E9" s="60"/>
      <c r="F9" s="60"/>
      <c r="G9" s="60"/>
      <c r="H9" s="60"/>
      <c r="I9" s="60"/>
      <c r="J9" s="60"/>
      <c r="K9" s="60"/>
      <c r="L9" s="60"/>
      <c r="M9" s="63"/>
    </row>
    <row r="10" spans="2:13" ht="15.75">
      <c r="B10" s="58" t="s">
        <v>1</v>
      </c>
      <c r="C10" s="202"/>
      <c r="D10" s="202"/>
      <c r="E10" s="202"/>
      <c r="F10" s="202"/>
      <c r="G10" s="202"/>
      <c r="H10" s="202"/>
      <c r="I10" s="202"/>
      <c r="J10" s="64"/>
      <c r="K10" s="63"/>
      <c r="L10" s="63"/>
      <c r="M10" s="63"/>
    </row>
    <row r="11" spans="2:13" ht="15.75">
      <c r="B11" s="65" t="s">
        <v>2</v>
      </c>
      <c r="C11" s="64"/>
      <c r="D11" s="64"/>
      <c r="E11" s="64"/>
      <c r="F11" s="64"/>
      <c r="G11" s="64"/>
      <c r="H11" s="64"/>
      <c r="I11" s="64"/>
      <c r="J11" s="64"/>
      <c r="K11" s="63"/>
      <c r="L11" s="63"/>
      <c r="M11" s="63"/>
    </row>
    <row r="12" spans="2:13" ht="8.25" customHeight="1">
      <c r="B12" s="65"/>
      <c r="C12" s="64"/>
      <c r="D12" s="64"/>
      <c r="E12" s="64"/>
      <c r="F12" s="64"/>
      <c r="G12" s="64"/>
      <c r="H12" s="64"/>
      <c r="I12" s="64"/>
      <c r="J12" s="64"/>
      <c r="K12" s="63"/>
      <c r="L12" s="63"/>
      <c r="M12" s="63"/>
    </row>
    <row r="13" spans="2:13" ht="15.75">
      <c r="B13" s="58" t="s">
        <v>3</v>
      </c>
      <c r="C13" s="64"/>
      <c r="D13" s="202"/>
      <c r="E13" s="202"/>
      <c r="F13" s="202"/>
      <c r="G13" s="202"/>
      <c r="H13" s="202"/>
      <c r="I13" s="202"/>
      <c r="J13" s="64"/>
      <c r="K13" s="63"/>
      <c r="L13" s="63"/>
      <c r="M13" s="63"/>
    </row>
    <row r="14" spans="2:13" ht="34.5" customHeight="1">
      <c r="B14" s="204" t="s">
        <v>301</v>
      </c>
      <c r="C14" s="204"/>
      <c r="D14" s="204"/>
      <c r="E14" s="204"/>
      <c r="F14" s="204"/>
      <c r="G14" s="204"/>
      <c r="H14" s="204"/>
      <c r="I14" s="204"/>
      <c r="J14" s="204"/>
      <c r="K14" s="204"/>
      <c r="L14" s="204"/>
      <c r="M14" s="122"/>
    </row>
    <row r="15" spans="2:13" ht="4.5" customHeight="1">
      <c r="B15" s="66"/>
      <c r="C15" s="66"/>
      <c r="D15" s="66"/>
      <c r="E15" s="66"/>
      <c r="F15" s="66"/>
      <c r="G15" s="66"/>
      <c r="H15" s="66"/>
      <c r="I15" s="66"/>
      <c r="J15" s="66"/>
      <c r="K15" s="66"/>
      <c r="L15" s="66"/>
      <c r="M15" s="63"/>
    </row>
    <row r="16" spans="2:13" ht="15.75">
      <c r="B16" s="203" t="s">
        <v>4</v>
      </c>
      <c r="C16" s="203"/>
      <c r="D16" s="203"/>
      <c r="E16" s="203"/>
      <c r="F16" s="203"/>
      <c r="G16" s="66"/>
      <c r="H16" s="66"/>
      <c r="I16" s="66"/>
      <c r="J16" s="66"/>
      <c r="K16" s="66"/>
      <c r="L16" s="66"/>
      <c r="M16" s="63"/>
    </row>
    <row r="17" spans="2:13" ht="6.75" customHeight="1">
      <c r="B17" s="67"/>
      <c r="C17" s="67"/>
      <c r="D17" s="67"/>
      <c r="E17" s="67"/>
      <c r="F17" s="67"/>
      <c r="G17" s="67"/>
      <c r="H17" s="66"/>
      <c r="I17" s="66"/>
      <c r="J17" s="66"/>
      <c r="K17" s="66"/>
      <c r="L17" s="66"/>
      <c r="M17" s="63"/>
    </row>
    <row r="18" spans="2:13" ht="14.25" customHeight="1">
      <c r="B18" s="68" t="s">
        <v>256</v>
      </c>
      <c r="C18" s="67"/>
      <c r="D18" s="67"/>
      <c r="E18" s="67"/>
      <c r="F18" s="67"/>
      <c r="G18" s="67"/>
      <c r="H18" s="66"/>
      <c r="I18" s="66"/>
      <c r="J18" s="66"/>
      <c r="K18" s="66"/>
      <c r="L18" s="66"/>
      <c r="M18" s="63"/>
    </row>
    <row r="19" spans="2:13" ht="13.5" customHeight="1">
      <c r="B19" s="205" t="s">
        <v>262</v>
      </c>
      <c r="C19" s="205"/>
      <c r="D19" s="205"/>
      <c r="E19" s="205"/>
      <c r="F19" s="205"/>
      <c r="G19" s="205"/>
      <c r="H19" s="66"/>
      <c r="I19" s="66"/>
      <c r="J19" s="66"/>
      <c r="K19" s="66"/>
      <c r="L19" s="66"/>
      <c r="M19" s="63"/>
    </row>
    <row r="20" spans="2:13" ht="6.75" customHeight="1">
      <c r="B20" s="67"/>
      <c r="C20" s="67"/>
      <c r="D20" s="67"/>
      <c r="E20" s="67"/>
      <c r="F20" s="67"/>
      <c r="G20" s="67"/>
      <c r="H20" s="66"/>
      <c r="I20" s="66"/>
      <c r="J20" s="66"/>
      <c r="K20" s="66"/>
      <c r="L20" s="66"/>
      <c r="M20" s="63"/>
    </row>
    <row r="21" spans="2:13" ht="18" customHeight="1">
      <c r="B21" s="68" t="s">
        <v>223</v>
      </c>
      <c r="C21" s="67"/>
      <c r="D21" s="67"/>
      <c r="E21" s="67"/>
      <c r="F21" s="67"/>
      <c r="G21" s="67"/>
      <c r="H21" s="66"/>
      <c r="I21" s="66"/>
      <c r="J21" s="66"/>
      <c r="K21" s="66"/>
      <c r="L21" s="66"/>
      <c r="M21" s="63"/>
    </row>
    <row r="22" spans="2:13" ht="36" customHeight="1">
      <c r="B22" s="205" t="s">
        <v>311</v>
      </c>
      <c r="C22" s="205"/>
      <c r="D22" s="205"/>
      <c r="E22" s="205"/>
      <c r="F22" s="205"/>
      <c r="G22" s="205"/>
      <c r="H22" s="205"/>
      <c r="I22" s="205"/>
      <c r="J22" s="205"/>
      <c r="K22" s="205"/>
      <c r="L22" s="205"/>
      <c r="M22" s="63"/>
    </row>
    <row r="23" spans="2:13" ht="5.25" customHeight="1">
      <c r="B23" s="67"/>
      <c r="C23" s="67"/>
      <c r="D23" s="67"/>
      <c r="E23" s="67"/>
      <c r="F23" s="67"/>
      <c r="G23" s="67"/>
      <c r="H23" s="66"/>
      <c r="I23" s="66"/>
      <c r="J23" s="66"/>
      <c r="K23" s="66"/>
      <c r="L23" s="66"/>
      <c r="M23" s="63"/>
    </row>
    <row r="24" spans="2:13" ht="15.75" customHeight="1">
      <c r="B24" s="206" t="s">
        <v>261</v>
      </c>
      <c r="C24" s="206"/>
      <c r="D24" s="206"/>
      <c r="E24" s="206"/>
      <c r="F24" s="206"/>
      <c r="G24" s="206"/>
      <c r="H24" s="66"/>
      <c r="I24" s="66"/>
      <c r="J24" s="66"/>
      <c r="K24" s="66"/>
      <c r="L24" s="66"/>
      <c r="M24" s="63"/>
    </row>
    <row r="25" spans="2:13" ht="36" customHeight="1">
      <c r="B25" s="205" t="s">
        <v>268</v>
      </c>
      <c r="C25" s="205"/>
      <c r="D25" s="205"/>
      <c r="E25" s="205"/>
      <c r="F25" s="205"/>
      <c r="G25" s="205"/>
      <c r="H25" s="205"/>
      <c r="I25" s="205"/>
      <c r="J25" s="205"/>
      <c r="K25" s="205"/>
      <c r="L25" s="205"/>
      <c r="M25" s="63"/>
    </row>
    <row r="26" spans="2:13" ht="6.75" customHeight="1">
      <c r="B26" s="67"/>
      <c r="C26" s="67"/>
      <c r="D26" s="67"/>
      <c r="E26" s="67"/>
      <c r="F26" s="67"/>
      <c r="G26" s="67"/>
      <c r="H26" s="66"/>
      <c r="I26" s="66"/>
      <c r="J26" s="66"/>
      <c r="K26" s="66"/>
      <c r="L26" s="66"/>
      <c r="M26" s="63"/>
    </row>
    <row r="27" spans="2:13" ht="16.5" customHeight="1">
      <c r="B27" s="206" t="s">
        <v>266</v>
      </c>
      <c r="C27" s="206"/>
      <c r="D27" s="206"/>
      <c r="E27" s="206"/>
      <c r="F27" s="206"/>
      <c r="G27" s="206"/>
      <c r="H27" s="66"/>
      <c r="I27" s="66"/>
      <c r="J27" s="66"/>
      <c r="K27" s="66"/>
      <c r="L27" s="66"/>
      <c r="M27" s="63"/>
    </row>
    <row r="28" spans="2:13" ht="35.25" customHeight="1">
      <c r="B28" s="205" t="s">
        <v>302</v>
      </c>
      <c r="C28" s="205"/>
      <c r="D28" s="205"/>
      <c r="E28" s="205"/>
      <c r="F28" s="205"/>
      <c r="G28" s="205"/>
      <c r="H28" s="205"/>
      <c r="I28" s="205"/>
      <c r="J28" s="205"/>
      <c r="K28" s="205"/>
      <c r="L28" s="205"/>
      <c r="M28" s="63"/>
    </row>
    <row r="29" spans="2:13" ht="7.5" customHeight="1">
      <c r="B29" s="68"/>
      <c r="C29" s="68"/>
      <c r="D29" s="68"/>
      <c r="E29" s="68"/>
      <c r="F29" s="68"/>
      <c r="G29" s="68"/>
      <c r="H29" s="66"/>
      <c r="I29" s="66"/>
      <c r="J29" s="66"/>
      <c r="K29" s="66"/>
      <c r="L29" s="66"/>
      <c r="M29" s="63"/>
    </row>
    <row r="30" spans="2:13" ht="16.5" customHeight="1">
      <c r="B30" s="206" t="s">
        <v>267</v>
      </c>
      <c r="C30" s="206"/>
      <c r="D30" s="206"/>
      <c r="E30" s="206"/>
      <c r="F30" s="206"/>
      <c r="G30" s="206"/>
      <c r="H30" s="66"/>
      <c r="I30" s="66"/>
      <c r="J30" s="66"/>
      <c r="K30" s="66"/>
      <c r="L30" s="66"/>
      <c r="M30" s="63"/>
    </row>
    <row r="31" spans="2:13" ht="21" customHeight="1">
      <c r="B31" s="205" t="s">
        <v>303</v>
      </c>
      <c r="C31" s="205"/>
      <c r="D31" s="205"/>
      <c r="E31" s="205"/>
      <c r="F31" s="205"/>
      <c r="G31" s="205"/>
      <c r="H31" s="205"/>
      <c r="I31" s="205"/>
      <c r="J31" s="205"/>
      <c r="K31" s="205"/>
      <c r="L31" s="205"/>
      <c r="M31" s="63"/>
    </row>
    <row r="32" spans="2:13" ht="3.75" customHeight="1">
      <c r="B32" s="68"/>
      <c r="C32" s="68"/>
      <c r="D32" s="68"/>
      <c r="E32" s="68"/>
      <c r="F32" s="68"/>
      <c r="G32" s="68"/>
      <c r="H32" s="66"/>
      <c r="I32" s="66"/>
      <c r="J32" s="66"/>
      <c r="K32" s="66"/>
      <c r="L32" s="66"/>
      <c r="M32" s="63"/>
    </row>
    <row r="33" spans="2:13" ht="20.25" customHeight="1">
      <c r="B33" s="68" t="s">
        <v>225</v>
      </c>
      <c r="C33" s="67"/>
      <c r="D33" s="67"/>
      <c r="E33" s="67"/>
      <c r="F33" s="67"/>
      <c r="G33" s="67"/>
      <c r="H33" s="66"/>
      <c r="I33" s="66"/>
      <c r="J33" s="66"/>
      <c r="K33" s="66"/>
      <c r="L33" s="66"/>
      <c r="M33" s="63"/>
    </row>
    <row r="34" spans="2:13" s="177" customFormat="1" ht="33" customHeight="1">
      <c r="B34" s="207" t="s">
        <v>304</v>
      </c>
      <c r="C34" s="207"/>
      <c r="D34" s="207"/>
      <c r="E34" s="207"/>
      <c r="F34" s="207"/>
      <c r="G34" s="207"/>
      <c r="H34" s="175"/>
      <c r="I34" s="175"/>
      <c r="J34" s="175"/>
      <c r="K34" s="175"/>
      <c r="L34" s="175"/>
      <c r="M34" s="176"/>
    </row>
    <row r="35" spans="2:13" s="177" customFormat="1" ht="11.25" customHeight="1">
      <c r="B35" s="174"/>
      <c r="C35" s="174"/>
      <c r="D35" s="174"/>
      <c r="E35" s="174"/>
      <c r="F35" s="174"/>
      <c r="G35" s="174"/>
      <c r="H35" s="175"/>
      <c r="I35" s="175"/>
      <c r="J35" s="175"/>
      <c r="K35" s="175"/>
      <c r="L35" s="175"/>
      <c r="M35" s="176"/>
    </row>
    <row r="36" spans="2:13" ht="15.75" customHeight="1">
      <c r="B36" s="68" t="s">
        <v>229</v>
      </c>
      <c r="C36" s="67"/>
      <c r="D36" s="67"/>
      <c r="E36" s="67"/>
      <c r="F36" s="67"/>
      <c r="G36" s="67"/>
      <c r="H36" s="66"/>
      <c r="I36" s="66"/>
      <c r="J36" s="66"/>
      <c r="K36" s="66"/>
      <c r="L36" s="66"/>
      <c r="M36" s="63"/>
    </row>
    <row r="37" spans="2:13" ht="30.75" customHeight="1">
      <c r="B37" s="205" t="s">
        <v>305</v>
      </c>
      <c r="C37" s="205"/>
      <c r="D37" s="205"/>
      <c r="E37" s="205"/>
      <c r="F37" s="205"/>
      <c r="G37" s="205"/>
      <c r="H37" s="66"/>
      <c r="I37" s="66"/>
      <c r="J37" s="66"/>
      <c r="K37" s="66"/>
      <c r="L37" s="66"/>
      <c r="M37" s="63"/>
    </row>
    <row r="38" spans="2:13" ht="7.5" customHeight="1">
      <c r="B38" s="67"/>
      <c r="C38" s="67"/>
      <c r="D38" s="67"/>
      <c r="E38" s="67"/>
      <c r="F38" s="67"/>
      <c r="G38" s="67"/>
      <c r="H38" s="66"/>
      <c r="I38" s="66"/>
      <c r="J38" s="66"/>
      <c r="K38" s="66"/>
      <c r="L38" s="66"/>
      <c r="M38" s="63"/>
    </row>
    <row r="39" spans="2:13" ht="14.25" customHeight="1">
      <c r="B39" s="58" t="s">
        <v>233</v>
      </c>
      <c r="C39" s="67"/>
      <c r="D39" s="67"/>
      <c r="E39" s="67"/>
      <c r="F39" s="67"/>
      <c r="G39" s="67"/>
      <c r="H39" s="66"/>
      <c r="I39" s="66"/>
      <c r="J39" s="66"/>
      <c r="K39" s="66"/>
      <c r="L39" s="66"/>
      <c r="M39" s="63"/>
    </row>
    <row r="40" spans="2:13" ht="31.5" customHeight="1">
      <c r="B40" s="205" t="s">
        <v>306</v>
      </c>
      <c r="C40" s="205"/>
      <c r="D40" s="205"/>
      <c r="E40" s="205"/>
      <c r="F40" s="205"/>
      <c r="G40" s="205"/>
      <c r="H40" s="58"/>
      <c r="I40" s="58"/>
      <c r="J40" s="58"/>
      <c r="K40" s="58"/>
      <c r="L40" s="58"/>
      <c r="M40" s="58"/>
    </row>
    <row r="41" spans="2:13" ht="11.25" customHeight="1">
      <c r="B41" s="67"/>
      <c r="C41" s="67"/>
      <c r="D41" s="67"/>
      <c r="E41" s="67"/>
      <c r="F41" s="67"/>
      <c r="G41" s="67"/>
      <c r="H41" s="58"/>
      <c r="I41" s="58"/>
      <c r="J41" s="58"/>
      <c r="K41" s="58"/>
      <c r="L41" s="58"/>
      <c r="M41" s="58"/>
    </row>
    <row r="42" spans="2:13" ht="15">
      <c r="B42" s="171" t="s">
        <v>271</v>
      </c>
      <c r="C42" s="171"/>
      <c r="D42" s="171"/>
      <c r="E42" s="171"/>
      <c r="F42" s="171"/>
      <c r="G42" s="178"/>
      <c r="H42" s="58"/>
      <c r="I42" s="58"/>
      <c r="J42" s="58"/>
      <c r="K42" s="58"/>
      <c r="L42" s="58"/>
      <c r="M42" s="58"/>
    </row>
    <row r="43" spans="2:13" ht="34.5" customHeight="1">
      <c r="B43" s="201" t="s">
        <v>272</v>
      </c>
      <c r="C43" s="201"/>
      <c r="D43" s="201"/>
      <c r="E43" s="201"/>
      <c r="F43" s="201"/>
      <c r="G43" s="201"/>
      <c r="H43" s="58"/>
      <c r="I43" s="58"/>
      <c r="J43" s="58"/>
      <c r="K43" s="58"/>
      <c r="L43" s="58"/>
      <c r="M43" s="58"/>
    </row>
    <row r="44" spans="2:13" ht="7.5" customHeight="1">
      <c r="B44" s="179"/>
      <c r="C44" s="179"/>
      <c r="D44" s="179"/>
      <c r="E44" s="179"/>
      <c r="F44" s="179"/>
      <c r="G44" s="179"/>
      <c r="H44" s="58"/>
      <c r="I44" s="58"/>
      <c r="J44" s="58"/>
      <c r="K44" s="58"/>
      <c r="L44" s="58"/>
      <c r="M44" s="58"/>
    </row>
    <row r="45" spans="2:13" ht="58.5" customHeight="1">
      <c r="B45" s="201" t="s">
        <v>273</v>
      </c>
      <c r="C45" s="201"/>
      <c r="D45" s="201"/>
      <c r="E45" s="201"/>
      <c r="F45" s="201"/>
      <c r="G45" s="201"/>
      <c r="H45" s="58"/>
      <c r="I45" s="58"/>
      <c r="J45" s="58"/>
      <c r="K45" s="58"/>
      <c r="L45" s="58"/>
      <c r="M45" s="58"/>
    </row>
    <row r="46" spans="2:13" ht="8.25" customHeight="1">
      <c r="B46" s="179"/>
      <c r="C46" s="179"/>
      <c r="D46" s="179"/>
      <c r="E46" s="179"/>
      <c r="F46" s="179"/>
      <c r="G46" s="179"/>
      <c r="H46" s="58"/>
      <c r="I46" s="58"/>
      <c r="J46" s="58"/>
      <c r="K46" s="58"/>
      <c r="L46" s="58"/>
      <c r="M46" s="58"/>
    </row>
    <row r="47" spans="2:13" ht="15">
      <c r="B47" s="201" t="s">
        <v>289</v>
      </c>
      <c r="C47" s="201"/>
      <c r="D47" s="201"/>
      <c r="E47" s="201"/>
      <c r="F47" s="201"/>
      <c r="G47" s="201"/>
      <c r="H47" s="58"/>
      <c r="I47" s="58"/>
      <c r="J47" s="58"/>
      <c r="K47" s="58"/>
      <c r="L47" s="58"/>
      <c r="M47" s="58"/>
    </row>
    <row r="48" spans="2:13" ht="6" customHeight="1">
      <c r="B48" s="179"/>
      <c r="C48" s="179"/>
      <c r="D48" s="179"/>
      <c r="E48" s="179"/>
      <c r="F48" s="179"/>
      <c r="G48" s="179"/>
      <c r="H48" s="58"/>
      <c r="I48" s="58"/>
      <c r="J48" s="58"/>
      <c r="K48" s="58"/>
      <c r="L48" s="58"/>
      <c r="M48" s="58"/>
    </row>
    <row r="49" spans="2:13" ht="15">
      <c r="B49" s="201" t="s">
        <v>274</v>
      </c>
      <c r="C49" s="201"/>
      <c r="D49" s="201"/>
      <c r="E49" s="201"/>
      <c r="F49" s="201"/>
      <c r="G49" s="201"/>
      <c r="H49" s="58"/>
      <c r="I49" s="58"/>
      <c r="J49" s="58"/>
      <c r="K49" s="58"/>
      <c r="L49" s="58"/>
      <c r="M49" s="58"/>
    </row>
    <row r="50" spans="2:13" ht="6" customHeight="1">
      <c r="B50" s="179"/>
      <c r="C50" s="179"/>
      <c r="D50" s="179"/>
      <c r="E50" s="179"/>
      <c r="F50" s="179"/>
      <c r="G50" s="179"/>
      <c r="H50" s="58"/>
      <c r="I50" s="58"/>
      <c r="J50" s="58"/>
      <c r="K50" s="58"/>
      <c r="L50" s="58"/>
      <c r="M50" s="58"/>
    </row>
    <row r="51" spans="2:13" ht="30.75" customHeight="1">
      <c r="B51" s="201" t="s">
        <v>307</v>
      </c>
      <c r="C51" s="201"/>
      <c r="D51" s="201"/>
      <c r="E51" s="201"/>
      <c r="F51" s="201"/>
      <c r="G51" s="201"/>
      <c r="H51" s="58"/>
      <c r="I51" s="58"/>
      <c r="J51" s="58"/>
      <c r="K51" s="58"/>
      <c r="L51" s="58"/>
      <c r="M51" s="58"/>
    </row>
    <row r="52" spans="2:13" ht="6" customHeight="1">
      <c r="B52" s="179"/>
      <c r="C52" s="179"/>
      <c r="D52" s="179"/>
      <c r="E52" s="179"/>
      <c r="F52" s="179"/>
      <c r="G52" s="179"/>
      <c r="H52" s="58"/>
      <c r="I52" s="58"/>
      <c r="J52" s="58"/>
      <c r="K52" s="58"/>
      <c r="L52" s="58"/>
      <c r="M52" s="58"/>
    </row>
    <row r="53" spans="2:13" ht="15">
      <c r="B53" s="201" t="s">
        <v>275</v>
      </c>
      <c r="C53" s="201"/>
      <c r="D53" s="201"/>
      <c r="E53" s="201"/>
      <c r="F53" s="201"/>
      <c r="G53" s="201"/>
      <c r="H53" s="58"/>
      <c r="I53" s="58"/>
      <c r="J53" s="58"/>
      <c r="K53" s="58"/>
      <c r="L53" s="58"/>
      <c r="M53" s="58"/>
    </row>
    <row r="54" spans="2:13" ht="15">
      <c r="B54" s="173"/>
      <c r="C54" s="173"/>
      <c r="D54" s="173"/>
      <c r="E54" s="173"/>
      <c r="F54" s="173"/>
      <c r="G54" s="173"/>
      <c r="H54" s="121"/>
      <c r="I54" s="121"/>
      <c r="J54" s="121"/>
      <c r="K54" s="121"/>
      <c r="L54" s="121"/>
      <c r="M54" s="121"/>
    </row>
    <row r="55" spans="2:13" ht="15">
      <c r="B55" s="169" t="s">
        <v>297</v>
      </c>
      <c r="C55" s="173"/>
      <c r="D55" s="173"/>
      <c r="E55" s="173"/>
      <c r="F55" s="173"/>
      <c r="G55" s="173"/>
      <c r="H55" s="121"/>
      <c r="I55" s="121"/>
      <c r="J55" s="121"/>
      <c r="K55" s="121"/>
      <c r="L55" s="121"/>
      <c r="M55" s="121"/>
    </row>
    <row r="56" spans="2:13" ht="15">
      <c r="B56" s="121"/>
      <c r="C56" s="121"/>
      <c r="D56" s="121"/>
      <c r="E56" s="121"/>
      <c r="F56" s="121"/>
      <c r="G56" s="121"/>
      <c r="H56" s="121"/>
      <c r="I56" s="121"/>
      <c r="J56" s="121"/>
      <c r="K56" s="121"/>
      <c r="L56" s="121"/>
      <c r="M56" s="121"/>
    </row>
    <row r="57" spans="2:13" ht="15">
      <c r="B57" s="121"/>
      <c r="C57" s="121"/>
      <c r="D57" s="121"/>
      <c r="E57" s="121"/>
      <c r="F57" s="121"/>
      <c r="G57" s="121"/>
      <c r="H57" s="121"/>
      <c r="I57" s="121"/>
      <c r="J57" s="121"/>
      <c r="K57" s="121"/>
      <c r="L57" s="121"/>
      <c r="M57" s="121"/>
    </row>
    <row r="58" spans="2:13" ht="15">
      <c r="B58" s="121"/>
      <c r="C58" s="121"/>
      <c r="D58" s="121"/>
      <c r="E58" s="121"/>
      <c r="F58" s="121"/>
      <c r="G58" s="121"/>
      <c r="H58" s="121"/>
      <c r="I58" s="121"/>
      <c r="J58" s="121"/>
      <c r="K58" s="121"/>
      <c r="L58" s="121"/>
      <c r="M58" s="121"/>
    </row>
    <row r="59" spans="2:13" ht="15">
      <c r="B59" s="121"/>
      <c r="C59" s="121"/>
      <c r="D59" s="121"/>
      <c r="E59" s="121"/>
      <c r="F59" s="121"/>
      <c r="G59" s="121"/>
      <c r="H59" s="121"/>
      <c r="I59" s="121"/>
      <c r="J59" s="121"/>
      <c r="K59" s="121"/>
      <c r="L59" s="121"/>
      <c r="M59" s="121"/>
    </row>
    <row r="60" spans="2:13" ht="15">
      <c r="B60" s="121"/>
      <c r="C60" s="121"/>
      <c r="D60" s="121"/>
      <c r="E60" s="121"/>
      <c r="F60" s="121"/>
      <c r="G60" s="121"/>
      <c r="H60" s="121"/>
      <c r="I60" s="121"/>
      <c r="J60" s="121"/>
      <c r="K60" s="121"/>
      <c r="L60" s="121"/>
      <c r="M60" s="121"/>
    </row>
    <row r="61" spans="2:13" ht="15">
      <c r="B61" s="121"/>
      <c r="C61" s="121"/>
      <c r="D61" s="121"/>
      <c r="E61" s="121"/>
      <c r="F61" s="121"/>
      <c r="G61" s="121"/>
      <c r="H61" s="121"/>
      <c r="I61" s="121"/>
      <c r="J61" s="121"/>
      <c r="K61" s="121"/>
      <c r="L61" s="121"/>
      <c r="M61" s="121"/>
    </row>
    <row r="62" spans="2:13" ht="15">
      <c r="B62" s="121"/>
      <c r="C62" s="121"/>
      <c r="D62" s="121"/>
      <c r="E62" s="121"/>
      <c r="F62" s="121"/>
      <c r="G62" s="121"/>
      <c r="H62" s="121"/>
      <c r="I62" s="121"/>
      <c r="J62" s="121"/>
      <c r="K62" s="121"/>
      <c r="L62" s="121"/>
      <c r="M62" s="121"/>
    </row>
    <row r="63" spans="2:13" ht="15">
      <c r="B63" s="121"/>
      <c r="C63" s="121"/>
      <c r="D63" s="121"/>
      <c r="E63" s="121"/>
      <c r="F63" s="121"/>
      <c r="G63" s="121"/>
      <c r="H63" s="121"/>
      <c r="I63" s="121"/>
      <c r="J63" s="121"/>
      <c r="K63" s="121"/>
      <c r="L63" s="121"/>
      <c r="M63" s="121"/>
    </row>
    <row r="64" spans="2:13" ht="15">
      <c r="B64" s="121"/>
      <c r="C64" s="121"/>
      <c r="D64" s="121"/>
      <c r="E64" s="121"/>
      <c r="F64" s="121"/>
      <c r="G64" s="121"/>
      <c r="H64" s="121"/>
      <c r="I64" s="121"/>
      <c r="J64" s="121"/>
      <c r="K64" s="121"/>
      <c r="L64" s="121"/>
      <c r="M64" s="121"/>
    </row>
    <row r="65" spans="2:13" ht="15">
      <c r="B65" s="121"/>
      <c r="C65" s="121"/>
      <c r="D65" s="121"/>
      <c r="E65" s="121"/>
      <c r="F65" s="121"/>
      <c r="G65" s="121"/>
      <c r="H65" s="121"/>
      <c r="I65" s="121"/>
      <c r="J65" s="121"/>
      <c r="K65" s="121"/>
      <c r="L65" s="121"/>
      <c r="M65" s="121"/>
    </row>
    <row r="66" spans="2:13" ht="15">
      <c r="B66" s="121"/>
      <c r="C66" s="121"/>
      <c r="D66" s="121"/>
      <c r="E66" s="121"/>
      <c r="F66" s="121"/>
      <c r="G66" s="121"/>
      <c r="H66" s="121"/>
      <c r="I66" s="121"/>
      <c r="J66" s="121"/>
      <c r="K66" s="121"/>
      <c r="L66" s="121"/>
      <c r="M66" s="121"/>
    </row>
    <row r="67" spans="2:13" ht="15">
      <c r="B67" s="121"/>
      <c r="C67" s="121"/>
      <c r="D67" s="121"/>
      <c r="E67" s="121"/>
      <c r="F67" s="121"/>
      <c r="G67" s="121"/>
      <c r="H67" s="121"/>
      <c r="I67" s="121"/>
      <c r="J67" s="121"/>
      <c r="K67" s="121"/>
      <c r="L67" s="121"/>
      <c r="M67" s="121"/>
    </row>
    <row r="68" spans="2:13" ht="15">
      <c r="B68" s="121"/>
      <c r="C68" s="121"/>
      <c r="D68" s="121"/>
      <c r="E68" s="121"/>
      <c r="F68" s="121"/>
      <c r="G68" s="121"/>
      <c r="H68" s="121"/>
      <c r="I68" s="121"/>
      <c r="J68" s="121"/>
      <c r="K68" s="121"/>
      <c r="L68" s="121"/>
      <c r="M68" s="121"/>
    </row>
    <row r="69" spans="2:13" ht="15">
      <c r="B69" s="121"/>
      <c r="C69" s="121"/>
      <c r="D69" s="121"/>
      <c r="E69" s="121"/>
      <c r="F69" s="121"/>
      <c r="G69" s="121"/>
      <c r="H69" s="121"/>
      <c r="I69" s="121"/>
      <c r="J69" s="121"/>
      <c r="K69" s="121"/>
      <c r="L69" s="121"/>
      <c r="M69" s="121"/>
    </row>
    <row r="70" spans="2:13" ht="15">
      <c r="B70" s="121"/>
      <c r="C70" s="121"/>
      <c r="D70" s="121"/>
      <c r="E70" s="121"/>
      <c r="F70" s="121"/>
      <c r="G70" s="121"/>
      <c r="H70" s="121"/>
      <c r="I70" s="121"/>
      <c r="J70" s="121"/>
      <c r="K70" s="121"/>
      <c r="L70" s="121"/>
      <c r="M70" s="121"/>
    </row>
    <row r="71" spans="2:13" ht="15">
      <c r="B71" s="121"/>
      <c r="C71" s="121"/>
      <c r="D71" s="121"/>
      <c r="E71" s="121"/>
      <c r="F71" s="121"/>
      <c r="G71" s="121"/>
      <c r="H71" s="121"/>
      <c r="I71" s="121"/>
      <c r="J71" s="121"/>
      <c r="K71" s="121"/>
      <c r="L71" s="121"/>
      <c r="M71" s="121"/>
    </row>
    <row r="72" spans="2:13" ht="15">
      <c r="B72" s="121"/>
      <c r="C72" s="121"/>
      <c r="D72" s="121"/>
      <c r="E72" s="121"/>
      <c r="F72" s="121"/>
      <c r="G72" s="121"/>
      <c r="H72" s="121"/>
      <c r="I72" s="121"/>
      <c r="J72" s="121"/>
      <c r="K72" s="121"/>
      <c r="L72" s="121"/>
      <c r="M72" s="121"/>
    </row>
    <row r="73" spans="2:13" ht="15">
      <c r="B73" s="121"/>
      <c r="C73" s="121"/>
      <c r="D73" s="121"/>
      <c r="E73" s="121"/>
      <c r="F73" s="121"/>
      <c r="G73" s="121"/>
      <c r="H73" s="121"/>
      <c r="I73" s="121"/>
      <c r="J73" s="121"/>
      <c r="K73" s="121"/>
      <c r="L73" s="121"/>
      <c r="M73" s="121"/>
    </row>
    <row r="74" spans="2:13" ht="15">
      <c r="B74" s="121"/>
      <c r="C74" s="121"/>
      <c r="D74" s="121"/>
      <c r="E74" s="121"/>
      <c r="F74" s="121"/>
      <c r="G74" s="121"/>
      <c r="H74" s="121"/>
      <c r="I74" s="121"/>
      <c r="J74" s="121"/>
      <c r="K74" s="121"/>
      <c r="L74" s="121"/>
      <c r="M74" s="121"/>
    </row>
    <row r="75" spans="2:13" ht="15">
      <c r="B75" s="121"/>
      <c r="C75" s="121"/>
      <c r="D75" s="121"/>
      <c r="E75" s="121"/>
      <c r="F75" s="121"/>
      <c r="G75" s="121"/>
      <c r="H75" s="121"/>
      <c r="I75" s="121"/>
      <c r="J75" s="121"/>
      <c r="K75" s="121"/>
      <c r="L75" s="121"/>
      <c r="M75" s="121"/>
    </row>
    <row r="76" spans="2:13" ht="15">
      <c r="B76" s="121"/>
      <c r="C76" s="121"/>
      <c r="D76" s="121"/>
      <c r="E76" s="121"/>
      <c r="F76" s="121"/>
      <c r="G76" s="121"/>
      <c r="H76" s="121"/>
      <c r="I76" s="121"/>
      <c r="J76" s="121"/>
      <c r="K76" s="121"/>
      <c r="L76" s="121"/>
      <c r="M76" s="121"/>
    </row>
    <row r="77" spans="2:13" ht="15">
      <c r="B77" s="121"/>
      <c r="C77" s="121"/>
      <c r="D77" s="121"/>
      <c r="E77" s="121"/>
      <c r="F77" s="121"/>
      <c r="G77" s="121"/>
      <c r="H77" s="121"/>
      <c r="I77" s="121"/>
      <c r="J77" s="121"/>
      <c r="K77" s="121"/>
      <c r="L77" s="121"/>
      <c r="M77" s="121"/>
    </row>
    <row r="78" spans="2:13" ht="15">
      <c r="B78" s="121"/>
      <c r="C78" s="121"/>
      <c r="D78" s="121"/>
      <c r="E78" s="121"/>
      <c r="F78" s="121"/>
      <c r="G78" s="121"/>
      <c r="H78" s="121"/>
      <c r="I78" s="121"/>
      <c r="J78" s="121"/>
      <c r="K78" s="121"/>
      <c r="L78" s="121"/>
      <c r="M78" s="121"/>
    </row>
    <row r="79" spans="2:13" ht="15">
      <c r="B79" s="121"/>
      <c r="C79" s="121"/>
      <c r="D79" s="121"/>
      <c r="E79" s="121"/>
      <c r="F79" s="121"/>
      <c r="G79" s="121"/>
      <c r="H79" s="121"/>
      <c r="I79" s="121"/>
      <c r="J79" s="121"/>
      <c r="K79" s="121"/>
      <c r="L79" s="121"/>
      <c r="M79" s="121"/>
    </row>
    <row r="80" spans="2:13" ht="15">
      <c r="B80" s="121"/>
      <c r="C80" s="121"/>
      <c r="D80" s="121"/>
      <c r="E80" s="121"/>
      <c r="F80" s="121"/>
      <c r="G80" s="121"/>
      <c r="H80" s="121"/>
      <c r="I80" s="121"/>
      <c r="J80" s="121"/>
      <c r="K80" s="121"/>
      <c r="L80" s="121"/>
      <c r="M80" s="121"/>
    </row>
    <row r="81" spans="2:13" ht="15">
      <c r="B81" s="121"/>
      <c r="C81" s="121"/>
      <c r="D81" s="121"/>
      <c r="E81" s="121"/>
      <c r="F81" s="121"/>
      <c r="G81" s="121"/>
      <c r="H81" s="121"/>
      <c r="I81" s="121"/>
      <c r="J81" s="121"/>
      <c r="K81" s="121"/>
      <c r="L81" s="121"/>
      <c r="M81" s="121"/>
    </row>
    <row r="82" spans="2:13" ht="15">
      <c r="B82" s="121"/>
      <c r="C82" s="121"/>
      <c r="D82" s="121"/>
      <c r="E82" s="121"/>
      <c r="F82" s="121"/>
      <c r="G82" s="121"/>
      <c r="H82" s="121"/>
      <c r="I82" s="121"/>
      <c r="J82" s="121"/>
      <c r="K82" s="121"/>
      <c r="L82" s="121"/>
      <c r="M82" s="121"/>
    </row>
    <row r="83" spans="2:13" ht="15">
      <c r="B83" s="121"/>
      <c r="C83" s="121"/>
      <c r="D83" s="121"/>
      <c r="E83" s="121"/>
      <c r="F83" s="121"/>
      <c r="G83" s="121"/>
      <c r="H83" s="121"/>
      <c r="I83" s="121"/>
      <c r="J83" s="121"/>
      <c r="K83" s="121"/>
      <c r="L83" s="121"/>
      <c r="M83" s="121"/>
    </row>
    <row r="84" spans="2:13" ht="15">
      <c r="B84" s="121"/>
      <c r="C84" s="121"/>
      <c r="D84" s="121"/>
      <c r="E84" s="121"/>
      <c r="F84" s="121"/>
      <c r="G84" s="121"/>
      <c r="H84" s="121"/>
      <c r="I84" s="121"/>
      <c r="J84" s="121"/>
      <c r="K84" s="121"/>
      <c r="L84" s="121"/>
      <c r="M84" s="121"/>
    </row>
    <row r="85" spans="2:13" ht="15">
      <c r="B85" s="121"/>
      <c r="C85" s="121"/>
      <c r="D85" s="121"/>
      <c r="E85" s="121"/>
      <c r="F85" s="121"/>
      <c r="G85" s="121"/>
      <c r="H85" s="121"/>
      <c r="I85" s="121"/>
      <c r="J85" s="121"/>
      <c r="K85" s="121"/>
      <c r="L85" s="121"/>
      <c r="M85" s="121"/>
    </row>
    <row r="86" spans="2:13" ht="15">
      <c r="B86" s="121"/>
      <c r="C86" s="121"/>
      <c r="D86" s="121"/>
      <c r="E86" s="121"/>
      <c r="F86" s="121"/>
      <c r="G86" s="121"/>
      <c r="H86" s="121"/>
      <c r="I86" s="121"/>
      <c r="J86" s="121"/>
      <c r="K86" s="121"/>
      <c r="L86" s="121"/>
      <c r="M86" s="121"/>
    </row>
    <row r="87" spans="2:13" ht="15">
      <c r="B87" s="121"/>
      <c r="C87" s="121"/>
      <c r="D87" s="121"/>
      <c r="E87" s="121"/>
      <c r="F87" s="121"/>
      <c r="G87" s="121"/>
      <c r="H87" s="121"/>
      <c r="I87" s="121"/>
      <c r="J87" s="121"/>
      <c r="K87" s="121"/>
      <c r="L87" s="121"/>
      <c r="M87" s="121"/>
    </row>
    <row r="88" spans="2:13" ht="15">
      <c r="B88" s="121"/>
      <c r="C88" s="121"/>
      <c r="D88" s="121"/>
      <c r="E88" s="121"/>
      <c r="F88" s="121"/>
      <c r="G88" s="121"/>
      <c r="H88" s="121"/>
      <c r="I88" s="121"/>
      <c r="J88" s="121"/>
      <c r="K88" s="121"/>
      <c r="L88" s="121"/>
      <c r="M88" s="121"/>
    </row>
    <row r="89" spans="2:13" ht="15">
      <c r="B89" s="121"/>
      <c r="C89" s="121"/>
      <c r="D89" s="121"/>
      <c r="E89" s="121"/>
      <c r="F89" s="121"/>
      <c r="G89" s="121"/>
      <c r="H89" s="121"/>
      <c r="I89" s="121"/>
      <c r="J89" s="121"/>
      <c r="K89" s="121"/>
      <c r="L89" s="121"/>
      <c r="M89" s="121"/>
    </row>
    <row r="90" spans="2:13" ht="15">
      <c r="B90" s="121"/>
      <c r="C90" s="121"/>
      <c r="D90" s="121"/>
      <c r="E90" s="121"/>
      <c r="F90" s="121"/>
      <c r="G90" s="121"/>
      <c r="H90" s="121"/>
      <c r="I90" s="121"/>
      <c r="J90" s="121"/>
      <c r="K90" s="121"/>
      <c r="L90" s="121"/>
      <c r="M90" s="121"/>
    </row>
    <row r="91" spans="2:13" ht="15">
      <c r="B91" s="121"/>
      <c r="C91" s="121"/>
      <c r="D91" s="121"/>
      <c r="E91" s="121"/>
      <c r="F91" s="121"/>
      <c r="G91" s="121"/>
      <c r="H91" s="121"/>
      <c r="I91" s="121"/>
      <c r="J91" s="121"/>
      <c r="K91" s="121"/>
      <c r="L91" s="121"/>
      <c r="M91" s="121"/>
    </row>
    <row r="92" spans="2:13" ht="15">
      <c r="B92" s="121"/>
      <c r="C92" s="121"/>
      <c r="D92" s="121"/>
      <c r="E92" s="121"/>
      <c r="F92" s="121"/>
      <c r="G92" s="121"/>
      <c r="H92" s="121"/>
      <c r="I92" s="121"/>
      <c r="J92" s="121"/>
      <c r="K92" s="121"/>
      <c r="L92" s="121"/>
      <c r="M92" s="121"/>
    </row>
    <row r="93" spans="2:13" ht="15">
      <c r="B93" s="121"/>
      <c r="C93" s="121"/>
      <c r="D93" s="121"/>
      <c r="E93" s="121"/>
      <c r="F93" s="121"/>
      <c r="G93" s="121"/>
      <c r="H93" s="121"/>
      <c r="I93" s="121"/>
      <c r="J93" s="121"/>
      <c r="K93" s="121"/>
      <c r="L93" s="121"/>
      <c r="M93" s="121"/>
    </row>
    <row r="94" spans="2:13" ht="15">
      <c r="B94" s="121"/>
      <c r="C94" s="121"/>
      <c r="D94" s="121"/>
      <c r="E94" s="121"/>
      <c r="F94" s="121"/>
      <c r="G94" s="121"/>
      <c r="H94" s="121"/>
      <c r="I94" s="121"/>
      <c r="J94" s="121"/>
      <c r="K94" s="121"/>
      <c r="L94" s="121"/>
      <c r="M94" s="121"/>
    </row>
    <row r="95" spans="2:13" ht="15">
      <c r="B95" s="121"/>
      <c r="C95" s="121"/>
      <c r="D95" s="121"/>
      <c r="E95" s="121"/>
      <c r="F95" s="121"/>
      <c r="G95" s="121"/>
      <c r="H95" s="121"/>
      <c r="I95" s="121"/>
      <c r="J95" s="121"/>
      <c r="K95" s="121"/>
      <c r="L95" s="121"/>
      <c r="M95" s="121"/>
    </row>
    <row r="96" spans="2:13" ht="15">
      <c r="B96" s="121"/>
      <c r="C96" s="121"/>
      <c r="D96" s="121"/>
      <c r="E96" s="121"/>
      <c r="F96" s="121"/>
      <c r="G96" s="121"/>
      <c r="H96" s="121"/>
      <c r="I96" s="121"/>
      <c r="J96" s="121"/>
      <c r="K96" s="121"/>
      <c r="L96" s="121"/>
      <c r="M96" s="121"/>
    </row>
    <row r="97" spans="2:13" ht="15">
      <c r="B97" s="121"/>
      <c r="C97" s="121"/>
      <c r="D97" s="121"/>
      <c r="E97" s="121"/>
      <c r="F97" s="121"/>
      <c r="G97" s="121"/>
      <c r="H97" s="121"/>
      <c r="I97" s="121"/>
      <c r="J97" s="121"/>
      <c r="K97" s="121"/>
      <c r="L97" s="121"/>
      <c r="M97" s="121"/>
    </row>
    <row r="98" spans="2:13" ht="15">
      <c r="B98" s="121"/>
      <c r="C98" s="121"/>
      <c r="D98" s="121"/>
      <c r="E98" s="121"/>
      <c r="F98" s="121"/>
      <c r="G98" s="121"/>
      <c r="H98" s="121"/>
      <c r="I98" s="121"/>
      <c r="J98" s="121"/>
      <c r="K98" s="121"/>
      <c r="L98" s="121"/>
      <c r="M98" s="121"/>
    </row>
    <row r="99" spans="2:13" ht="15">
      <c r="B99" s="121"/>
      <c r="C99" s="121"/>
      <c r="D99" s="121"/>
      <c r="E99" s="121"/>
      <c r="F99" s="121"/>
      <c r="G99" s="121"/>
      <c r="H99" s="121"/>
      <c r="I99" s="121"/>
      <c r="J99" s="121"/>
      <c r="K99" s="121"/>
      <c r="L99" s="121"/>
      <c r="M99" s="121"/>
    </row>
    <row r="100" spans="2:13" ht="15">
      <c r="B100" s="121"/>
      <c r="C100" s="121"/>
      <c r="D100" s="121"/>
      <c r="E100" s="121"/>
      <c r="F100" s="121"/>
      <c r="G100" s="121"/>
      <c r="H100" s="121"/>
      <c r="I100" s="121"/>
      <c r="J100" s="121"/>
      <c r="K100" s="121"/>
      <c r="L100" s="121"/>
      <c r="M100" s="121"/>
    </row>
    <row r="101" spans="2:13" ht="15">
      <c r="B101" s="121"/>
      <c r="C101" s="121"/>
      <c r="D101" s="121"/>
      <c r="E101" s="121"/>
      <c r="F101" s="121"/>
      <c r="G101" s="121"/>
      <c r="H101" s="121"/>
      <c r="I101" s="121"/>
      <c r="J101" s="121"/>
      <c r="K101" s="121"/>
      <c r="L101" s="121"/>
      <c r="M101" s="121"/>
    </row>
    <row r="102" spans="2:13" ht="15">
      <c r="B102" s="121"/>
      <c r="C102" s="121"/>
      <c r="D102" s="121"/>
      <c r="E102" s="121"/>
      <c r="F102" s="121"/>
      <c r="G102" s="121"/>
      <c r="H102" s="121"/>
      <c r="I102" s="121"/>
      <c r="J102" s="121"/>
      <c r="K102" s="121"/>
      <c r="L102" s="121"/>
      <c r="M102" s="121"/>
    </row>
    <row r="103" spans="2:13" ht="15">
      <c r="B103" s="121"/>
      <c r="C103" s="121"/>
      <c r="D103" s="121"/>
      <c r="E103" s="121"/>
      <c r="F103" s="121"/>
      <c r="G103" s="121"/>
      <c r="H103" s="121"/>
      <c r="I103" s="121"/>
      <c r="J103" s="121"/>
      <c r="K103" s="121"/>
      <c r="L103" s="121"/>
      <c r="M103" s="121"/>
    </row>
    <row r="104" spans="2:13" ht="15">
      <c r="B104" s="121"/>
      <c r="C104" s="121"/>
      <c r="D104" s="121"/>
      <c r="E104" s="121"/>
      <c r="F104" s="121"/>
      <c r="G104" s="121"/>
      <c r="H104" s="121"/>
      <c r="I104" s="121"/>
      <c r="J104" s="121"/>
      <c r="K104" s="121"/>
      <c r="L104" s="121"/>
      <c r="M104" s="121"/>
    </row>
    <row r="105" spans="2:13" ht="15">
      <c r="B105" s="121"/>
      <c r="C105" s="121"/>
      <c r="D105" s="121"/>
      <c r="E105" s="121"/>
      <c r="F105" s="121"/>
      <c r="G105" s="121"/>
      <c r="H105" s="121"/>
      <c r="I105" s="121"/>
      <c r="J105" s="121"/>
      <c r="K105" s="121"/>
      <c r="L105" s="121"/>
      <c r="M105" s="121"/>
    </row>
    <row r="106" spans="2:13" ht="15">
      <c r="B106" s="121"/>
      <c r="C106" s="121"/>
      <c r="D106" s="121"/>
      <c r="E106" s="121"/>
      <c r="F106" s="121"/>
      <c r="G106" s="121"/>
      <c r="H106" s="121"/>
      <c r="I106" s="121"/>
      <c r="J106" s="121"/>
      <c r="K106" s="121"/>
      <c r="L106" s="121"/>
      <c r="M106" s="121"/>
    </row>
    <row r="107" spans="2:13" ht="15">
      <c r="B107" s="121"/>
      <c r="C107" s="121"/>
      <c r="D107" s="121"/>
      <c r="E107" s="121"/>
      <c r="F107" s="121"/>
      <c r="G107" s="121"/>
      <c r="H107" s="121"/>
      <c r="I107" s="121"/>
      <c r="J107" s="121"/>
      <c r="K107" s="121"/>
      <c r="L107" s="121"/>
      <c r="M107" s="121"/>
    </row>
    <row r="108" spans="2:13" ht="15">
      <c r="B108" s="121"/>
      <c r="C108" s="121"/>
      <c r="D108" s="121"/>
      <c r="E108" s="121"/>
      <c r="F108" s="121"/>
      <c r="G108" s="121"/>
      <c r="H108" s="121"/>
      <c r="I108" s="121"/>
      <c r="J108" s="121"/>
      <c r="K108" s="121"/>
      <c r="L108" s="121"/>
      <c r="M108" s="121"/>
    </row>
    <row r="109" spans="2:13" ht="15">
      <c r="B109" s="121"/>
      <c r="C109" s="121"/>
      <c r="D109" s="121"/>
      <c r="E109" s="121"/>
      <c r="F109" s="121"/>
      <c r="G109" s="121"/>
      <c r="H109" s="121"/>
      <c r="I109" s="121"/>
      <c r="J109" s="121"/>
      <c r="K109" s="121"/>
      <c r="L109" s="121"/>
      <c r="M109" s="121"/>
    </row>
    <row r="110" spans="2:13" ht="15">
      <c r="B110" s="121"/>
      <c r="C110" s="121"/>
      <c r="D110" s="121"/>
      <c r="E110" s="121"/>
      <c r="F110" s="121"/>
      <c r="G110" s="121"/>
      <c r="H110" s="121"/>
      <c r="I110" s="121"/>
      <c r="J110" s="121"/>
      <c r="K110" s="121"/>
      <c r="L110" s="121"/>
      <c r="M110" s="121"/>
    </row>
    <row r="111" spans="2:13" ht="15">
      <c r="B111" s="121"/>
      <c r="C111" s="121"/>
      <c r="D111" s="121"/>
      <c r="E111" s="121"/>
      <c r="F111" s="121"/>
      <c r="G111" s="121"/>
      <c r="H111" s="121"/>
      <c r="I111" s="121"/>
      <c r="J111" s="121"/>
      <c r="K111" s="121"/>
      <c r="L111" s="121"/>
      <c r="M111" s="121"/>
    </row>
    <row r="112" spans="2:13" ht="15">
      <c r="B112" s="121"/>
      <c r="C112" s="121"/>
      <c r="D112" s="121"/>
      <c r="E112" s="121"/>
      <c r="F112" s="121"/>
      <c r="G112" s="121"/>
      <c r="H112" s="121"/>
      <c r="I112" s="121"/>
      <c r="J112" s="121"/>
      <c r="K112" s="121"/>
      <c r="L112" s="121"/>
      <c r="M112" s="121"/>
    </row>
    <row r="113" spans="2:13" ht="15">
      <c r="B113" s="121"/>
      <c r="C113" s="121"/>
      <c r="D113" s="121"/>
      <c r="E113" s="121"/>
      <c r="F113" s="121"/>
      <c r="G113" s="121"/>
      <c r="H113" s="121"/>
      <c r="I113" s="121"/>
      <c r="J113" s="121"/>
      <c r="K113" s="121"/>
      <c r="L113" s="121"/>
      <c r="M113" s="121"/>
    </row>
    <row r="114" spans="2:13" ht="15">
      <c r="B114" s="121"/>
      <c r="C114" s="121"/>
      <c r="D114" s="121"/>
      <c r="E114" s="121"/>
      <c r="F114" s="121"/>
      <c r="G114" s="121"/>
      <c r="H114" s="121"/>
      <c r="I114" s="121"/>
      <c r="J114" s="121"/>
      <c r="K114" s="121"/>
      <c r="L114" s="121"/>
      <c r="M114" s="121"/>
    </row>
    <row r="115" spans="2:13" ht="15">
      <c r="B115" s="121"/>
      <c r="C115" s="121"/>
      <c r="D115" s="121"/>
      <c r="E115" s="121"/>
      <c r="F115" s="121"/>
      <c r="G115" s="121"/>
      <c r="H115" s="121"/>
      <c r="I115" s="121"/>
      <c r="J115" s="121"/>
      <c r="K115" s="121"/>
      <c r="L115" s="121"/>
      <c r="M115" s="121"/>
    </row>
    <row r="116" spans="2:13" ht="15">
      <c r="B116" s="121"/>
      <c r="C116" s="121"/>
      <c r="D116" s="121"/>
      <c r="E116" s="121"/>
      <c r="F116" s="121"/>
      <c r="G116" s="121"/>
      <c r="H116" s="121"/>
      <c r="I116" s="121"/>
      <c r="J116" s="121"/>
      <c r="K116" s="121"/>
      <c r="L116" s="121"/>
      <c r="M116" s="121"/>
    </row>
    <row r="117" spans="2:13" ht="15">
      <c r="B117" s="121"/>
      <c r="C117" s="121"/>
      <c r="D117" s="121"/>
      <c r="E117" s="121"/>
      <c r="F117" s="121"/>
      <c r="G117" s="121"/>
      <c r="H117" s="121"/>
      <c r="I117" s="121"/>
      <c r="J117" s="121"/>
      <c r="K117" s="121"/>
      <c r="L117" s="121"/>
      <c r="M117" s="121"/>
    </row>
    <row r="118" spans="2:13" ht="15">
      <c r="B118" s="121"/>
      <c r="C118" s="121"/>
      <c r="D118" s="121"/>
      <c r="E118" s="121"/>
      <c r="F118" s="121"/>
      <c r="G118" s="121"/>
      <c r="H118" s="121"/>
      <c r="I118" s="121"/>
      <c r="J118" s="121"/>
      <c r="K118" s="121"/>
      <c r="L118" s="121"/>
      <c r="M118" s="121"/>
    </row>
    <row r="119" spans="2:13" ht="15">
      <c r="B119" s="121"/>
      <c r="C119" s="121"/>
      <c r="D119" s="121"/>
      <c r="E119" s="121"/>
      <c r="F119" s="121"/>
      <c r="G119" s="121"/>
      <c r="H119" s="121"/>
      <c r="I119" s="121"/>
      <c r="J119" s="121"/>
      <c r="K119" s="121"/>
      <c r="L119" s="121"/>
      <c r="M119" s="121"/>
    </row>
    <row r="120" spans="2:13" ht="15">
      <c r="B120" s="121"/>
      <c r="C120" s="121"/>
      <c r="D120" s="121"/>
      <c r="E120" s="121"/>
      <c r="F120" s="121"/>
      <c r="G120" s="121"/>
      <c r="H120" s="121"/>
      <c r="I120" s="121"/>
      <c r="J120" s="121"/>
      <c r="K120" s="121"/>
      <c r="L120" s="121"/>
      <c r="M120" s="121"/>
    </row>
    <row r="121" spans="2:13" ht="15">
      <c r="B121" s="121"/>
      <c r="C121" s="121"/>
      <c r="D121" s="121"/>
      <c r="E121" s="121"/>
      <c r="F121" s="121"/>
      <c r="G121" s="121"/>
      <c r="H121" s="121"/>
      <c r="I121" s="121"/>
      <c r="J121" s="121"/>
      <c r="K121" s="121"/>
      <c r="L121" s="121"/>
      <c r="M121" s="121"/>
    </row>
    <row r="122" spans="2:13" ht="15">
      <c r="B122" s="121"/>
      <c r="C122" s="121"/>
      <c r="D122" s="121"/>
      <c r="E122" s="121"/>
      <c r="F122" s="121"/>
      <c r="G122" s="121"/>
      <c r="H122" s="121"/>
      <c r="I122" s="121"/>
      <c r="J122" s="121"/>
      <c r="K122" s="121"/>
      <c r="L122" s="121"/>
      <c r="M122" s="121"/>
    </row>
    <row r="123" spans="2:13" ht="15">
      <c r="B123" s="121"/>
      <c r="C123" s="121"/>
      <c r="D123" s="121"/>
      <c r="E123" s="121"/>
      <c r="F123" s="121"/>
      <c r="G123" s="121"/>
      <c r="H123" s="121"/>
      <c r="I123" s="121"/>
      <c r="J123" s="121"/>
      <c r="K123" s="121"/>
      <c r="L123" s="121"/>
      <c r="M123" s="121"/>
    </row>
    <row r="124" spans="2:13" ht="15">
      <c r="B124" s="121"/>
      <c r="C124" s="121"/>
      <c r="D124" s="121"/>
      <c r="E124" s="121"/>
      <c r="F124" s="121"/>
      <c r="G124" s="121"/>
      <c r="H124" s="121"/>
      <c r="I124" s="121"/>
      <c r="J124" s="121"/>
      <c r="K124" s="121"/>
      <c r="L124" s="121"/>
      <c r="M124" s="121"/>
    </row>
    <row r="125" spans="2:13" ht="15">
      <c r="B125" s="121"/>
      <c r="C125" s="121"/>
      <c r="D125" s="121"/>
      <c r="E125" s="121"/>
      <c r="F125" s="121"/>
      <c r="G125" s="121"/>
      <c r="H125" s="121"/>
      <c r="I125" s="121"/>
      <c r="J125" s="121"/>
      <c r="K125" s="121"/>
      <c r="L125" s="121"/>
      <c r="M125" s="121"/>
    </row>
    <row r="126" spans="2:13" ht="15">
      <c r="B126" s="121"/>
      <c r="C126" s="121"/>
      <c r="D126" s="121"/>
      <c r="E126" s="121"/>
      <c r="F126" s="121"/>
      <c r="G126" s="121"/>
      <c r="H126" s="121"/>
      <c r="I126" s="121"/>
      <c r="J126" s="121"/>
      <c r="K126" s="121"/>
      <c r="L126" s="121"/>
      <c r="M126" s="121"/>
    </row>
    <row r="127" spans="2:13" ht="15">
      <c r="B127" s="121"/>
      <c r="C127" s="121"/>
      <c r="D127" s="121"/>
      <c r="E127" s="121"/>
      <c r="F127" s="121"/>
      <c r="G127" s="121"/>
      <c r="H127" s="121"/>
      <c r="I127" s="121"/>
      <c r="J127" s="121"/>
      <c r="K127" s="121"/>
      <c r="L127" s="121"/>
      <c r="M127" s="121"/>
    </row>
    <row r="128" spans="2:13" ht="15">
      <c r="B128" s="121"/>
      <c r="C128" s="121"/>
      <c r="D128" s="121"/>
      <c r="E128" s="121"/>
      <c r="F128" s="121"/>
      <c r="G128" s="121"/>
      <c r="H128" s="121"/>
      <c r="I128" s="121"/>
      <c r="J128" s="121"/>
      <c r="K128" s="121"/>
      <c r="L128" s="121"/>
      <c r="M128" s="121"/>
    </row>
    <row r="129" spans="2:13" ht="15">
      <c r="B129" s="121"/>
      <c r="C129" s="121"/>
      <c r="D129" s="121"/>
      <c r="E129" s="121"/>
      <c r="F129" s="121"/>
      <c r="G129" s="121"/>
      <c r="H129" s="121"/>
      <c r="I129" s="121"/>
      <c r="J129" s="121"/>
      <c r="K129" s="121"/>
      <c r="L129" s="121"/>
      <c r="M129" s="121"/>
    </row>
    <row r="130" spans="2:13" ht="15">
      <c r="B130" s="121"/>
      <c r="C130" s="121"/>
      <c r="D130" s="121"/>
      <c r="E130" s="121"/>
      <c r="F130" s="121"/>
      <c r="G130" s="121"/>
      <c r="H130" s="121"/>
      <c r="I130" s="121"/>
      <c r="J130" s="121"/>
      <c r="K130" s="121"/>
      <c r="L130" s="121"/>
      <c r="M130" s="121"/>
    </row>
    <row r="131" spans="2:13" ht="15">
      <c r="B131" s="121"/>
      <c r="C131" s="121"/>
      <c r="D131" s="121"/>
      <c r="E131" s="121"/>
      <c r="F131" s="121"/>
      <c r="G131" s="121"/>
      <c r="H131" s="121"/>
      <c r="I131" s="121"/>
      <c r="J131" s="121"/>
      <c r="K131" s="121"/>
      <c r="L131" s="121"/>
      <c r="M131" s="121"/>
    </row>
    <row r="132" spans="2:13" ht="15">
      <c r="B132" s="121"/>
      <c r="C132" s="121"/>
      <c r="D132" s="121"/>
      <c r="E132" s="121"/>
      <c r="F132" s="121"/>
      <c r="G132" s="121"/>
      <c r="H132" s="121"/>
      <c r="I132" s="121"/>
      <c r="J132" s="121"/>
      <c r="K132" s="121"/>
      <c r="L132" s="121"/>
      <c r="M132" s="121"/>
    </row>
    <row r="133" spans="2:13" ht="15">
      <c r="B133" s="121"/>
      <c r="C133" s="121"/>
      <c r="D133" s="121"/>
      <c r="E133" s="121"/>
      <c r="F133" s="121"/>
      <c r="G133" s="121"/>
      <c r="H133" s="121"/>
      <c r="I133" s="121"/>
      <c r="J133" s="121"/>
      <c r="K133" s="121"/>
      <c r="L133" s="121"/>
      <c r="M133" s="121"/>
    </row>
    <row r="134" spans="2:13" ht="15">
      <c r="B134" s="121"/>
      <c r="C134" s="121"/>
      <c r="D134" s="121"/>
      <c r="E134" s="121"/>
      <c r="F134" s="121"/>
      <c r="G134" s="121"/>
      <c r="H134" s="121"/>
      <c r="I134" s="121"/>
      <c r="J134" s="121"/>
      <c r="K134" s="121"/>
      <c r="L134" s="121"/>
      <c r="M134" s="121"/>
    </row>
    <row r="135" spans="2:13" ht="15">
      <c r="B135" s="121"/>
      <c r="C135" s="121"/>
      <c r="D135" s="121"/>
      <c r="E135" s="121"/>
      <c r="F135" s="121"/>
      <c r="G135" s="121"/>
      <c r="H135" s="121"/>
      <c r="I135" s="121"/>
      <c r="J135" s="121"/>
      <c r="K135" s="121"/>
      <c r="L135" s="121"/>
      <c r="M135" s="121"/>
    </row>
    <row r="136" spans="2:13" ht="15">
      <c r="B136" s="121"/>
      <c r="C136" s="121"/>
      <c r="D136" s="121"/>
      <c r="E136" s="121"/>
      <c r="F136" s="121"/>
      <c r="G136" s="121"/>
      <c r="H136" s="121"/>
      <c r="I136" s="121"/>
      <c r="J136" s="121"/>
      <c r="K136" s="121"/>
      <c r="L136" s="121"/>
      <c r="M136" s="121"/>
    </row>
    <row r="137" spans="2:13" ht="15">
      <c r="B137" s="121"/>
      <c r="C137" s="121"/>
      <c r="D137" s="121"/>
      <c r="E137" s="121"/>
      <c r="F137" s="121"/>
      <c r="G137" s="121"/>
      <c r="H137" s="121"/>
      <c r="I137" s="121"/>
      <c r="J137" s="121"/>
      <c r="K137" s="121"/>
      <c r="L137" s="121"/>
      <c r="M137" s="121"/>
    </row>
    <row r="138" spans="2:13" ht="15">
      <c r="B138" s="121"/>
      <c r="C138" s="121"/>
      <c r="D138" s="121"/>
      <c r="E138" s="121"/>
      <c r="F138" s="121"/>
      <c r="G138" s="121"/>
      <c r="H138" s="121"/>
      <c r="I138" s="121"/>
      <c r="J138" s="121"/>
      <c r="K138" s="121"/>
      <c r="L138" s="121"/>
      <c r="M138" s="121"/>
    </row>
    <row r="139" spans="2:13" ht="15">
      <c r="B139" s="121"/>
      <c r="C139" s="121"/>
      <c r="D139" s="121"/>
      <c r="E139" s="121"/>
      <c r="F139" s="121"/>
      <c r="G139" s="121"/>
      <c r="H139" s="121"/>
      <c r="I139" s="121"/>
      <c r="J139" s="121"/>
      <c r="K139" s="121"/>
      <c r="L139" s="121"/>
      <c r="M139" s="121"/>
    </row>
    <row r="140" spans="2:13" ht="15">
      <c r="B140" s="121"/>
      <c r="C140" s="121"/>
      <c r="D140" s="121"/>
      <c r="E140" s="121"/>
      <c r="F140" s="121"/>
      <c r="G140" s="121"/>
      <c r="H140" s="121"/>
      <c r="I140" s="121"/>
      <c r="J140" s="121"/>
      <c r="K140" s="121"/>
      <c r="L140" s="121"/>
      <c r="M140" s="121"/>
    </row>
    <row r="141" spans="2:13" ht="15">
      <c r="B141" s="121"/>
      <c r="C141" s="121"/>
      <c r="D141" s="121"/>
      <c r="E141" s="121"/>
      <c r="F141" s="121"/>
      <c r="G141" s="121"/>
      <c r="H141" s="121"/>
      <c r="I141" s="121"/>
      <c r="J141" s="121"/>
      <c r="K141" s="121"/>
      <c r="L141" s="121"/>
      <c r="M141" s="121"/>
    </row>
    <row r="142" spans="2:13" ht="15">
      <c r="B142" s="121"/>
      <c r="C142" s="121"/>
      <c r="D142" s="121"/>
      <c r="E142" s="121"/>
      <c r="F142" s="121"/>
      <c r="G142" s="121"/>
      <c r="H142" s="121"/>
      <c r="I142" s="121"/>
      <c r="J142" s="121"/>
      <c r="K142" s="121"/>
      <c r="L142" s="121"/>
      <c r="M142" s="121"/>
    </row>
    <row r="143" spans="2:13" ht="15">
      <c r="B143" s="121"/>
      <c r="C143" s="121"/>
      <c r="D143" s="121"/>
      <c r="E143" s="121"/>
      <c r="F143" s="121"/>
      <c r="G143" s="121"/>
      <c r="H143" s="121"/>
      <c r="I143" s="121"/>
      <c r="J143" s="121"/>
      <c r="K143" s="121"/>
      <c r="L143" s="121"/>
      <c r="M143" s="121"/>
    </row>
    <row r="144" spans="2:13" ht="15">
      <c r="B144" s="121"/>
      <c r="C144" s="121"/>
      <c r="D144" s="121"/>
      <c r="E144" s="121"/>
      <c r="F144" s="121"/>
      <c r="G144" s="121"/>
      <c r="H144" s="121"/>
      <c r="I144" s="121"/>
      <c r="J144" s="121"/>
      <c r="K144" s="121"/>
      <c r="L144" s="121"/>
      <c r="M144" s="121"/>
    </row>
    <row r="145" spans="2:13" ht="15">
      <c r="B145" s="121"/>
      <c r="C145" s="121"/>
      <c r="D145" s="121"/>
      <c r="E145" s="121"/>
      <c r="F145" s="121"/>
      <c r="G145" s="121"/>
      <c r="H145" s="121"/>
      <c r="I145" s="121"/>
      <c r="J145" s="121"/>
      <c r="K145" s="121"/>
      <c r="L145" s="121"/>
      <c r="M145" s="121"/>
    </row>
    <row r="146" spans="2:13" ht="15">
      <c r="B146" s="121"/>
      <c r="C146" s="121"/>
      <c r="D146" s="121"/>
      <c r="E146" s="121"/>
      <c r="F146" s="121"/>
      <c r="G146" s="121"/>
      <c r="H146" s="121"/>
      <c r="I146" s="121"/>
      <c r="J146" s="121"/>
      <c r="K146" s="121"/>
      <c r="L146" s="121"/>
      <c r="M146" s="121"/>
    </row>
    <row r="147" spans="2:13" ht="15">
      <c r="B147" s="121"/>
      <c r="C147" s="121"/>
      <c r="D147" s="121"/>
      <c r="E147" s="121"/>
      <c r="F147" s="121"/>
      <c r="G147" s="121"/>
      <c r="H147" s="121"/>
      <c r="I147" s="121"/>
      <c r="J147" s="121"/>
      <c r="K147" s="121"/>
      <c r="L147" s="121"/>
      <c r="M147" s="121"/>
    </row>
    <row r="148" spans="2:13" ht="15">
      <c r="B148" s="121"/>
      <c r="C148" s="121"/>
      <c r="D148" s="121"/>
      <c r="E148" s="121"/>
      <c r="F148" s="121"/>
      <c r="G148" s="121"/>
      <c r="H148" s="121"/>
      <c r="I148" s="121"/>
      <c r="J148" s="121"/>
      <c r="K148" s="121"/>
      <c r="L148" s="121"/>
      <c r="M148" s="121"/>
    </row>
    <row r="149" spans="2:13" ht="15">
      <c r="B149" s="121"/>
      <c r="C149" s="121"/>
      <c r="D149" s="121"/>
      <c r="E149" s="121"/>
      <c r="F149" s="121"/>
      <c r="G149" s="121"/>
      <c r="H149" s="121"/>
      <c r="I149" s="121"/>
      <c r="J149" s="121"/>
      <c r="K149" s="121"/>
      <c r="L149" s="121"/>
      <c r="M149" s="121"/>
    </row>
    <row r="150" spans="2:13" ht="15">
      <c r="B150" s="121"/>
      <c r="C150" s="121"/>
      <c r="D150" s="121"/>
      <c r="E150" s="121"/>
      <c r="F150" s="121"/>
      <c r="G150" s="121"/>
      <c r="H150" s="121"/>
      <c r="I150" s="121"/>
      <c r="J150" s="121"/>
      <c r="K150" s="121"/>
      <c r="L150" s="121"/>
      <c r="M150" s="121"/>
    </row>
    <row r="151" spans="2:13" ht="15">
      <c r="B151" s="121"/>
      <c r="C151" s="121"/>
      <c r="D151" s="121"/>
      <c r="E151" s="121"/>
      <c r="F151" s="121"/>
      <c r="G151" s="121"/>
      <c r="H151" s="121"/>
      <c r="I151" s="121"/>
      <c r="J151" s="121"/>
      <c r="K151" s="121"/>
      <c r="L151" s="121"/>
      <c r="M151" s="121"/>
    </row>
    <row r="152" spans="2:13" ht="15">
      <c r="B152" s="121"/>
      <c r="C152" s="121"/>
      <c r="D152" s="121"/>
      <c r="E152" s="121"/>
      <c r="F152" s="121"/>
      <c r="G152" s="121"/>
      <c r="H152" s="121"/>
      <c r="I152" s="121"/>
      <c r="J152" s="121"/>
      <c r="K152" s="121"/>
      <c r="L152" s="121"/>
      <c r="M152" s="121"/>
    </row>
    <row r="153" spans="2:13" ht="15">
      <c r="B153" s="121"/>
      <c r="C153" s="121"/>
      <c r="D153" s="121"/>
      <c r="E153" s="121"/>
      <c r="F153" s="121"/>
      <c r="G153" s="121"/>
      <c r="H153" s="121"/>
      <c r="I153" s="121"/>
      <c r="J153" s="121"/>
      <c r="K153" s="121"/>
      <c r="L153" s="121"/>
      <c r="M153" s="121"/>
    </row>
    <row r="154" spans="2:13" ht="15">
      <c r="B154" s="121"/>
      <c r="C154" s="121"/>
      <c r="D154" s="121"/>
      <c r="E154" s="121"/>
      <c r="F154" s="121"/>
      <c r="G154" s="121"/>
      <c r="H154" s="121"/>
      <c r="I154" s="121"/>
      <c r="J154" s="121"/>
      <c r="K154" s="121"/>
      <c r="L154" s="121"/>
      <c r="M154" s="121"/>
    </row>
    <row r="155" spans="2:13" ht="15">
      <c r="B155" s="121"/>
      <c r="C155" s="121"/>
      <c r="D155" s="121"/>
      <c r="E155" s="121"/>
      <c r="F155" s="121"/>
      <c r="G155" s="121"/>
      <c r="H155" s="121"/>
      <c r="I155" s="121"/>
      <c r="J155" s="121"/>
      <c r="K155" s="121"/>
      <c r="L155" s="121"/>
      <c r="M155" s="121"/>
    </row>
    <row r="156" spans="2:13" ht="15">
      <c r="B156" s="121"/>
      <c r="C156" s="121"/>
      <c r="D156" s="121"/>
      <c r="E156" s="121"/>
      <c r="F156" s="121"/>
      <c r="G156" s="121"/>
      <c r="H156" s="121"/>
      <c r="I156" s="121"/>
      <c r="J156" s="121"/>
      <c r="K156" s="121"/>
      <c r="L156" s="121"/>
      <c r="M156" s="121"/>
    </row>
    <row r="157" spans="2:13" ht="15">
      <c r="B157" s="121"/>
      <c r="C157" s="121"/>
      <c r="D157" s="121"/>
      <c r="E157" s="121"/>
      <c r="F157" s="121"/>
      <c r="G157" s="121"/>
      <c r="H157" s="121"/>
      <c r="I157" s="121"/>
      <c r="J157" s="121"/>
      <c r="K157" s="121"/>
      <c r="L157" s="121"/>
      <c r="M157" s="121"/>
    </row>
    <row r="158" spans="2:13" ht="15">
      <c r="B158" s="121"/>
      <c r="C158" s="121"/>
      <c r="D158" s="121"/>
      <c r="E158" s="121"/>
      <c r="F158" s="121"/>
      <c r="G158" s="121"/>
      <c r="H158" s="121"/>
      <c r="I158" s="121"/>
      <c r="J158" s="121"/>
      <c r="K158" s="121"/>
      <c r="L158" s="121"/>
      <c r="M158" s="121"/>
    </row>
    <row r="159" spans="2:13" ht="15">
      <c r="B159" s="121"/>
      <c r="C159" s="121"/>
      <c r="D159" s="121"/>
      <c r="E159" s="121"/>
      <c r="F159" s="121"/>
      <c r="G159" s="121"/>
      <c r="H159" s="121"/>
      <c r="I159" s="121"/>
      <c r="J159" s="121"/>
      <c r="K159" s="121"/>
      <c r="L159" s="121"/>
      <c r="M159" s="121"/>
    </row>
    <row r="160" spans="2:13" ht="15">
      <c r="B160" s="121"/>
      <c r="C160" s="121"/>
      <c r="D160" s="121"/>
      <c r="E160" s="121"/>
      <c r="F160" s="121"/>
      <c r="G160" s="121"/>
      <c r="H160" s="121"/>
      <c r="I160" s="121"/>
      <c r="J160" s="121"/>
      <c r="K160" s="121"/>
      <c r="L160" s="121"/>
      <c r="M160" s="121"/>
    </row>
    <row r="161" spans="2:13" ht="15">
      <c r="B161" s="121"/>
      <c r="C161" s="121"/>
      <c r="D161" s="121"/>
      <c r="E161" s="121"/>
      <c r="F161" s="121"/>
      <c r="G161" s="121"/>
      <c r="H161" s="121"/>
      <c r="I161" s="121"/>
      <c r="J161" s="121"/>
      <c r="K161" s="121"/>
      <c r="L161" s="121"/>
      <c r="M161" s="121"/>
    </row>
    <row r="162" spans="2:13" ht="15">
      <c r="B162" s="121"/>
      <c r="C162" s="121"/>
      <c r="D162" s="121"/>
      <c r="E162" s="121"/>
      <c r="F162" s="121"/>
      <c r="G162" s="121"/>
      <c r="H162" s="121"/>
      <c r="I162" s="121"/>
      <c r="J162" s="121"/>
      <c r="K162" s="121"/>
      <c r="L162" s="121"/>
      <c r="M162" s="121"/>
    </row>
    <row r="163" spans="2:13" ht="15">
      <c r="B163" s="121"/>
      <c r="C163" s="121"/>
      <c r="D163" s="121"/>
      <c r="E163" s="121"/>
      <c r="F163" s="121"/>
      <c r="G163" s="121"/>
      <c r="H163" s="121"/>
      <c r="I163" s="121"/>
      <c r="J163" s="121"/>
      <c r="K163" s="121"/>
      <c r="L163" s="121"/>
      <c r="M163" s="121"/>
    </row>
    <row r="164" spans="2:13" ht="15">
      <c r="B164" s="121"/>
      <c r="C164" s="121"/>
      <c r="D164" s="121"/>
      <c r="E164" s="121"/>
      <c r="F164" s="121"/>
      <c r="G164" s="121"/>
      <c r="H164" s="121"/>
      <c r="I164" s="121"/>
      <c r="J164" s="121"/>
      <c r="K164" s="121"/>
      <c r="L164" s="121"/>
      <c r="M164" s="121"/>
    </row>
    <row r="165" spans="2:13" ht="15">
      <c r="B165" s="121"/>
      <c r="C165" s="121"/>
      <c r="D165" s="121"/>
      <c r="E165" s="121"/>
      <c r="F165" s="121"/>
      <c r="G165" s="121"/>
      <c r="H165" s="121"/>
      <c r="I165" s="121"/>
      <c r="J165" s="121"/>
      <c r="K165" s="121"/>
      <c r="L165" s="121"/>
      <c r="M165" s="121"/>
    </row>
    <row r="166" spans="2:13" ht="15">
      <c r="B166" s="121"/>
      <c r="C166" s="121"/>
      <c r="D166" s="121"/>
      <c r="E166" s="121"/>
      <c r="F166" s="121"/>
      <c r="G166" s="121"/>
      <c r="H166" s="121"/>
      <c r="I166" s="121"/>
      <c r="J166" s="121"/>
      <c r="K166" s="121"/>
      <c r="L166" s="121"/>
      <c r="M166" s="121"/>
    </row>
    <row r="167" spans="2:13" ht="15">
      <c r="B167" s="121"/>
      <c r="C167" s="121"/>
      <c r="D167" s="121"/>
      <c r="E167" s="121"/>
      <c r="F167" s="121"/>
      <c r="G167" s="121"/>
      <c r="H167" s="121"/>
      <c r="I167" s="121"/>
      <c r="J167" s="121"/>
      <c r="K167" s="121"/>
      <c r="L167" s="121"/>
      <c r="M167" s="121"/>
    </row>
    <row r="168" spans="2:13" ht="15">
      <c r="B168" s="121"/>
      <c r="C168" s="121"/>
      <c r="D168" s="121"/>
      <c r="E168" s="121"/>
      <c r="F168" s="121"/>
      <c r="G168" s="121"/>
      <c r="H168" s="121"/>
      <c r="I168" s="121"/>
      <c r="J168" s="121"/>
      <c r="K168" s="121"/>
      <c r="L168" s="121"/>
      <c r="M168" s="121"/>
    </row>
    <row r="169" spans="2:13" ht="15">
      <c r="B169" s="121"/>
      <c r="C169" s="121"/>
      <c r="D169" s="121"/>
      <c r="E169" s="121"/>
      <c r="F169" s="121"/>
      <c r="G169" s="121"/>
      <c r="H169" s="121"/>
      <c r="I169" s="121"/>
      <c r="J169" s="121"/>
      <c r="K169" s="121"/>
      <c r="L169" s="121"/>
      <c r="M169" s="121"/>
    </row>
    <row r="170" spans="2:13" ht="15">
      <c r="B170" s="121"/>
      <c r="C170" s="121"/>
      <c r="D170" s="121"/>
      <c r="E170" s="121"/>
      <c r="F170" s="121"/>
      <c r="G170" s="121"/>
      <c r="H170" s="121"/>
      <c r="I170" s="121"/>
      <c r="J170" s="121"/>
      <c r="K170" s="121"/>
      <c r="L170" s="121"/>
      <c r="M170" s="121"/>
    </row>
    <row r="171" spans="2:13" ht="15">
      <c r="B171" s="121"/>
      <c r="C171" s="121"/>
      <c r="D171" s="121"/>
      <c r="E171" s="121"/>
      <c r="F171" s="121"/>
      <c r="G171" s="121"/>
      <c r="H171" s="121"/>
      <c r="I171" s="121"/>
      <c r="J171" s="121"/>
      <c r="K171" s="121"/>
      <c r="L171" s="121"/>
      <c r="M171" s="121"/>
    </row>
    <row r="172" spans="2:13" ht="15">
      <c r="B172" s="121"/>
      <c r="C172" s="121"/>
      <c r="D172" s="121"/>
      <c r="E172" s="121"/>
      <c r="F172" s="121"/>
      <c r="G172" s="121"/>
      <c r="H172" s="121"/>
      <c r="I172" s="121"/>
      <c r="J172" s="121"/>
      <c r="K172" s="121"/>
      <c r="L172" s="121"/>
      <c r="M172" s="121"/>
    </row>
    <row r="173" spans="2:13" ht="15">
      <c r="B173" s="121"/>
      <c r="C173" s="121"/>
      <c r="D173" s="121"/>
      <c r="E173" s="121"/>
      <c r="F173" s="121"/>
      <c r="G173" s="121"/>
      <c r="H173" s="121"/>
      <c r="I173" s="121"/>
      <c r="J173" s="121"/>
      <c r="K173" s="121"/>
      <c r="L173" s="121"/>
      <c r="M173" s="121"/>
    </row>
    <row r="174" spans="2:13" ht="15">
      <c r="B174" s="121"/>
      <c r="C174" s="121"/>
      <c r="D174" s="121"/>
      <c r="E174" s="121"/>
      <c r="F174" s="121"/>
      <c r="G174" s="121"/>
      <c r="H174" s="121"/>
      <c r="I174" s="121"/>
      <c r="J174" s="121"/>
      <c r="K174" s="121"/>
      <c r="L174" s="121"/>
      <c r="M174" s="121"/>
    </row>
    <row r="175" spans="2:13" ht="15">
      <c r="B175" s="121"/>
      <c r="C175" s="121"/>
      <c r="D175" s="121"/>
      <c r="E175" s="121"/>
      <c r="F175" s="121"/>
      <c r="G175" s="121"/>
      <c r="H175" s="121"/>
      <c r="I175" s="121"/>
      <c r="J175" s="121"/>
      <c r="K175" s="121"/>
      <c r="L175" s="121"/>
      <c r="M175" s="121"/>
    </row>
    <row r="176" spans="2:13" ht="15">
      <c r="B176" s="121"/>
      <c r="C176" s="121"/>
      <c r="D176" s="121"/>
      <c r="E176" s="121"/>
      <c r="F176" s="121"/>
      <c r="G176" s="121"/>
      <c r="H176" s="121"/>
      <c r="I176" s="121"/>
      <c r="J176" s="121"/>
      <c r="K176" s="121"/>
      <c r="L176" s="121"/>
      <c r="M176" s="121"/>
    </row>
    <row r="177" spans="2:13" ht="15">
      <c r="B177" s="121"/>
      <c r="C177" s="121"/>
      <c r="D177" s="121"/>
      <c r="E177" s="121"/>
      <c r="F177" s="121"/>
      <c r="G177" s="121"/>
      <c r="H177" s="121"/>
      <c r="I177" s="121"/>
      <c r="J177" s="121"/>
      <c r="K177" s="121"/>
      <c r="L177" s="121"/>
      <c r="M177" s="121"/>
    </row>
    <row r="178" spans="2:13" ht="15">
      <c r="B178" s="121"/>
      <c r="C178" s="121"/>
      <c r="D178" s="121"/>
      <c r="E178" s="121"/>
      <c r="F178" s="121"/>
      <c r="G178" s="121"/>
      <c r="H178" s="121"/>
      <c r="I178" s="121"/>
      <c r="J178" s="121"/>
      <c r="K178" s="121"/>
      <c r="L178" s="121"/>
      <c r="M178" s="121"/>
    </row>
    <row r="179" spans="2:13" ht="15">
      <c r="B179" s="121"/>
      <c r="C179" s="121"/>
      <c r="D179" s="121"/>
      <c r="E179" s="121"/>
      <c r="F179" s="121"/>
      <c r="G179" s="121"/>
      <c r="H179" s="121"/>
      <c r="I179" s="121"/>
      <c r="J179" s="121"/>
      <c r="K179" s="121"/>
      <c r="L179" s="121"/>
      <c r="M179" s="121"/>
    </row>
    <row r="180" spans="2:13" ht="15">
      <c r="B180" s="121"/>
      <c r="C180" s="121"/>
      <c r="D180" s="121"/>
      <c r="E180" s="121"/>
      <c r="F180" s="121"/>
      <c r="G180" s="121"/>
      <c r="H180" s="121"/>
      <c r="I180" s="121"/>
      <c r="J180" s="121"/>
      <c r="K180" s="121"/>
      <c r="L180" s="121"/>
      <c r="M180" s="121"/>
    </row>
    <row r="181" spans="2:13" ht="15">
      <c r="B181" s="121"/>
      <c r="C181" s="121"/>
      <c r="D181" s="121"/>
      <c r="E181" s="121"/>
      <c r="F181" s="121"/>
      <c r="G181" s="121"/>
      <c r="H181" s="121"/>
      <c r="I181" s="121"/>
      <c r="J181" s="121"/>
      <c r="K181" s="121"/>
      <c r="L181" s="121"/>
      <c r="M181" s="121"/>
    </row>
    <row r="182" spans="2:13" ht="15">
      <c r="B182" s="121"/>
      <c r="C182" s="121"/>
      <c r="D182" s="121"/>
      <c r="E182" s="121"/>
      <c r="F182" s="121"/>
      <c r="G182" s="121"/>
      <c r="H182" s="121"/>
      <c r="I182" s="121"/>
      <c r="J182" s="121"/>
      <c r="K182" s="121"/>
      <c r="L182" s="121"/>
      <c r="M182" s="121"/>
    </row>
    <row r="183" spans="2:13" ht="15">
      <c r="B183" s="121"/>
      <c r="C183" s="121"/>
      <c r="D183" s="121"/>
      <c r="E183" s="121"/>
      <c r="F183" s="121"/>
      <c r="G183" s="121"/>
      <c r="H183" s="121"/>
      <c r="I183" s="121"/>
      <c r="J183" s="121"/>
      <c r="K183" s="121"/>
      <c r="L183" s="121"/>
      <c r="M183" s="121"/>
    </row>
    <row r="184" spans="2:13" ht="15">
      <c r="B184" s="121"/>
      <c r="C184" s="121"/>
      <c r="D184" s="121"/>
      <c r="E184" s="121"/>
      <c r="F184" s="121"/>
      <c r="G184" s="121"/>
      <c r="H184" s="121"/>
      <c r="I184" s="121"/>
      <c r="J184" s="121"/>
      <c r="K184" s="121"/>
      <c r="L184" s="121"/>
      <c r="M184" s="121"/>
    </row>
    <row r="185" spans="2:13" ht="15">
      <c r="B185" s="121"/>
      <c r="C185" s="121"/>
      <c r="D185" s="121"/>
      <c r="E185" s="121"/>
      <c r="F185" s="121"/>
      <c r="G185" s="121"/>
      <c r="H185" s="121"/>
      <c r="I185" s="121"/>
      <c r="J185" s="121"/>
      <c r="K185" s="121"/>
      <c r="L185" s="121"/>
      <c r="M185" s="121"/>
    </row>
    <row r="186" spans="2:13" ht="15">
      <c r="B186" s="121"/>
      <c r="C186" s="121"/>
      <c r="D186" s="121"/>
      <c r="E186" s="121"/>
      <c r="F186" s="121"/>
      <c r="G186" s="121"/>
      <c r="H186" s="121"/>
      <c r="I186" s="121"/>
      <c r="J186" s="121"/>
      <c r="K186" s="121"/>
      <c r="L186" s="121"/>
      <c r="M186" s="121"/>
    </row>
    <row r="187" spans="2:13" ht="15">
      <c r="B187" s="121"/>
      <c r="C187" s="121"/>
      <c r="D187" s="121"/>
      <c r="E187" s="121"/>
      <c r="F187" s="121"/>
      <c r="G187" s="121"/>
      <c r="H187" s="121"/>
      <c r="I187" s="121"/>
      <c r="J187" s="121"/>
      <c r="K187" s="121"/>
      <c r="L187" s="121"/>
      <c r="M187" s="121"/>
    </row>
    <row r="188" spans="2:13" ht="15">
      <c r="B188" s="121"/>
      <c r="C188" s="121"/>
      <c r="D188" s="121"/>
      <c r="E188" s="121"/>
      <c r="F188" s="121"/>
      <c r="G188" s="121"/>
      <c r="H188" s="121"/>
      <c r="I188" s="121"/>
      <c r="J188" s="121"/>
      <c r="K188" s="121"/>
      <c r="L188" s="121"/>
      <c r="M188" s="121"/>
    </row>
    <row r="189" spans="2:13" ht="15">
      <c r="B189" s="121"/>
      <c r="C189" s="121"/>
      <c r="D189" s="121"/>
      <c r="E189" s="121"/>
      <c r="F189" s="121"/>
      <c r="G189" s="121"/>
      <c r="H189" s="121"/>
      <c r="I189" s="121"/>
      <c r="J189" s="121"/>
      <c r="K189" s="121"/>
      <c r="L189" s="121"/>
      <c r="M189" s="121"/>
    </row>
    <row r="190" spans="2:13" ht="15">
      <c r="B190" s="121"/>
      <c r="C190" s="121"/>
      <c r="D190" s="121"/>
      <c r="E190" s="121"/>
      <c r="F190" s="121"/>
      <c r="G190" s="121"/>
      <c r="H190" s="121"/>
      <c r="I190" s="121"/>
      <c r="J190" s="121"/>
      <c r="K190" s="121"/>
      <c r="L190" s="121"/>
      <c r="M190" s="121"/>
    </row>
    <row r="191" spans="2:13" ht="15">
      <c r="B191" s="121"/>
      <c r="C191" s="121"/>
      <c r="D191" s="121"/>
      <c r="E191" s="121"/>
      <c r="F191" s="121"/>
      <c r="G191" s="121"/>
      <c r="H191" s="121"/>
      <c r="I191" s="121"/>
      <c r="J191" s="121"/>
      <c r="K191" s="121"/>
      <c r="L191" s="121"/>
      <c r="M191" s="121"/>
    </row>
    <row r="192" spans="2:13" ht="15">
      <c r="B192" s="121"/>
      <c r="C192" s="121"/>
      <c r="D192" s="121"/>
      <c r="E192" s="121"/>
      <c r="F192" s="121"/>
      <c r="G192" s="121"/>
      <c r="H192" s="121"/>
      <c r="I192" s="121"/>
      <c r="J192" s="121"/>
      <c r="K192" s="121"/>
      <c r="L192" s="121"/>
      <c r="M192" s="121"/>
    </row>
    <row r="193" spans="2:13" ht="15">
      <c r="B193" s="121"/>
      <c r="C193" s="121"/>
      <c r="D193" s="121"/>
      <c r="E193" s="121"/>
      <c r="F193" s="121"/>
      <c r="G193" s="121"/>
      <c r="H193" s="121"/>
      <c r="I193" s="121"/>
      <c r="J193" s="121"/>
      <c r="K193" s="121"/>
      <c r="L193" s="121"/>
      <c r="M193" s="121"/>
    </row>
    <row r="194" spans="2:13" ht="15">
      <c r="B194" s="121"/>
      <c r="C194" s="121"/>
      <c r="D194" s="121"/>
      <c r="E194" s="121"/>
      <c r="F194" s="121"/>
      <c r="G194" s="121"/>
      <c r="H194" s="121"/>
      <c r="I194" s="121"/>
      <c r="J194" s="121"/>
      <c r="K194" s="121"/>
      <c r="L194" s="121"/>
      <c r="M194" s="121"/>
    </row>
    <row r="195" spans="2:13" ht="15">
      <c r="B195" s="121"/>
      <c r="C195" s="121"/>
      <c r="D195" s="121"/>
      <c r="E195" s="121"/>
      <c r="F195" s="121"/>
      <c r="G195" s="121"/>
      <c r="H195" s="121"/>
      <c r="I195" s="121"/>
      <c r="J195" s="121"/>
      <c r="K195" s="121"/>
      <c r="L195" s="121"/>
      <c r="M195" s="121"/>
    </row>
    <row r="196" spans="2:13" ht="15">
      <c r="B196" s="121"/>
      <c r="C196" s="121"/>
      <c r="D196" s="121"/>
      <c r="E196" s="121"/>
      <c r="F196" s="121"/>
      <c r="G196" s="121"/>
      <c r="H196" s="121"/>
      <c r="I196" s="121"/>
      <c r="J196" s="121"/>
      <c r="K196" s="121"/>
      <c r="L196" s="121"/>
      <c r="M196" s="121"/>
    </row>
    <row r="197" spans="2:13" ht="15">
      <c r="B197" s="121"/>
      <c r="C197" s="121"/>
      <c r="D197" s="121"/>
      <c r="E197" s="121"/>
      <c r="F197" s="121"/>
      <c r="G197" s="121"/>
      <c r="H197" s="121"/>
      <c r="I197" s="121"/>
      <c r="J197" s="121"/>
      <c r="K197" s="121"/>
      <c r="L197" s="121"/>
      <c r="M197" s="121"/>
    </row>
    <row r="198" spans="2:13" ht="15">
      <c r="B198" s="121"/>
      <c r="C198" s="121"/>
      <c r="D198" s="121"/>
      <c r="E198" s="121"/>
      <c r="F198" s="121"/>
      <c r="G198" s="121"/>
      <c r="H198" s="121"/>
      <c r="I198" s="121"/>
      <c r="J198" s="121"/>
      <c r="K198" s="121"/>
      <c r="L198" s="121"/>
      <c r="M198" s="121"/>
    </row>
    <row r="199" spans="2:13" ht="15">
      <c r="B199" s="121"/>
      <c r="C199" s="121"/>
      <c r="D199" s="121"/>
      <c r="E199" s="121"/>
      <c r="F199" s="121"/>
      <c r="G199" s="121"/>
      <c r="H199" s="121"/>
      <c r="I199" s="121"/>
      <c r="J199" s="121"/>
      <c r="K199" s="121"/>
      <c r="L199" s="121"/>
      <c r="M199" s="121"/>
    </row>
    <row r="200" spans="2:13" ht="15">
      <c r="B200" s="121"/>
      <c r="C200" s="121"/>
      <c r="D200" s="121"/>
      <c r="E200" s="121"/>
      <c r="F200" s="121"/>
      <c r="G200" s="121"/>
      <c r="H200" s="121"/>
      <c r="I200" s="121"/>
      <c r="J200" s="121"/>
      <c r="K200" s="121"/>
      <c r="L200" s="121"/>
      <c r="M200" s="121"/>
    </row>
    <row r="201" spans="2:13" ht="15">
      <c r="B201" s="121"/>
      <c r="C201" s="121"/>
      <c r="D201" s="121"/>
      <c r="E201" s="121"/>
      <c r="F201" s="121"/>
      <c r="G201" s="121"/>
      <c r="H201" s="121"/>
      <c r="I201" s="121"/>
      <c r="J201" s="121"/>
      <c r="K201" s="121"/>
      <c r="L201" s="121"/>
      <c r="M201" s="121"/>
    </row>
    <row r="202" spans="2:13" ht="15">
      <c r="B202" s="121"/>
      <c r="C202" s="121"/>
      <c r="D202" s="121"/>
      <c r="E202" s="121"/>
      <c r="F202" s="121"/>
      <c r="G202" s="121"/>
      <c r="H202" s="121"/>
      <c r="I202" s="121"/>
      <c r="J202" s="121"/>
      <c r="K202" s="121"/>
      <c r="L202" s="121"/>
      <c r="M202" s="121"/>
    </row>
    <row r="203" spans="2:13" ht="15">
      <c r="B203" s="121"/>
      <c r="C203" s="121"/>
      <c r="D203" s="121"/>
      <c r="E203" s="121"/>
      <c r="F203" s="121"/>
      <c r="G203" s="121"/>
      <c r="H203" s="121"/>
      <c r="I203" s="121"/>
      <c r="J203" s="121"/>
      <c r="K203" s="121"/>
      <c r="L203" s="121"/>
      <c r="M203" s="121"/>
    </row>
    <row r="204" spans="2:13" ht="15">
      <c r="B204" s="121"/>
      <c r="C204" s="121"/>
      <c r="D204" s="121"/>
      <c r="E204" s="121"/>
      <c r="F204" s="121"/>
      <c r="G204" s="121"/>
      <c r="H204" s="121"/>
      <c r="I204" s="121"/>
      <c r="J204" s="121"/>
      <c r="K204" s="121"/>
      <c r="L204" s="121"/>
      <c r="M204" s="121"/>
    </row>
    <row r="205" spans="2:13" ht="15">
      <c r="B205" s="121"/>
      <c r="C205" s="121"/>
      <c r="D205" s="121"/>
      <c r="E205" s="121"/>
      <c r="F205" s="121"/>
      <c r="G205" s="121"/>
      <c r="H205" s="121"/>
      <c r="I205" s="121"/>
      <c r="J205" s="121"/>
      <c r="K205" s="121"/>
      <c r="L205" s="121"/>
      <c r="M205" s="121"/>
    </row>
    <row r="206" spans="2:13" ht="15">
      <c r="B206" s="121"/>
      <c r="C206" s="121"/>
      <c r="D206" s="121"/>
      <c r="E206" s="121"/>
      <c r="F206" s="121"/>
      <c r="G206" s="121"/>
      <c r="H206" s="121"/>
      <c r="I206" s="121"/>
      <c r="J206" s="121"/>
      <c r="K206" s="121"/>
      <c r="L206" s="121"/>
      <c r="M206" s="121"/>
    </row>
    <row r="207" spans="2:13" ht="15">
      <c r="B207" s="121"/>
      <c r="C207" s="121"/>
      <c r="D207" s="121"/>
      <c r="E207" s="121"/>
      <c r="F207" s="121"/>
      <c r="G207" s="121"/>
      <c r="H207" s="121"/>
      <c r="I207" s="121"/>
      <c r="J207" s="121"/>
      <c r="K207" s="121"/>
      <c r="L207" s="121"/>
      <c r="M207" s="121"/>
    </row>
    <row r="208" spans="2:13" ht="15">
      <c r="B208" s="121"/>
      <c r="C208" s="121"/>
      <c r="D208" s="121"/>
      <c r="E208" s="121"/>
      <c r="F208" s="121"/>
      <c r="G208" s="121"/>
      <c r="H208" s="121"/>
      <c r="I208" s="121"/>
      <c r="J208" s="121"/>
      <c r="K208" s="121"/>
      <c r="L208" s="121"/>
      <c r="M208" s="121"/>
    </row>
    <row r="209" spans="2:13" ht="15">
      <c r="B209" s="121"/>
      <c r="C209" s="121"/>
      <c r="D209" s="121"/>
      <c r="E209" s="121"/>
      <c r="F209" s="121"/>
      <c r="G209" s="121"/>
      <c r="H209" s="121"/>
      <c r="I209" s="121"/>
      <c r="J209" s="121"/>
      <c r="K209" s="121"/>
      <c r="L209" s="121"/>
      <c r="M209" s="121"/>
    </row>
    <row r="210" spans="2:13" ht="15">
      <c r="B210" s="121"/>
      <c r="C210" s="121"/>
      <c r="D210" s="121"/>
      <c r="E210" s="121"/>
      <c r="F210" s="121"/>
      <c r="G210" s="121"/>
      <c r="H210" s="121"/>
      <c r="I210" s="121"/>
      <c r="J210" s="121"/>
      <c r="K210" s="121"/>
      <c r="L210" s="121"/>
      <c r="M210" s="121"/>
    </row>
    <row r="211" spans="2:13" ht="15">
      <c r="B211" s="121"/>
      <c r="C211" s="121"/>
      <c r="D211" s="121"/>
      <c r="E211" s="121"/>
      <c r="F211" s="121"/>
      <c r="G211" s="121"/>
      <c r="H211" s="121"/>
      <c r="I211" s="121"/>
      <c r="J211" s="121"/>
      <c r="K211" s="121"/>
      <c r="L211" s="121"/>
      <c r="M211" s="121"/>
    </row>
    <row r="212" spans="2:13" ht="15">
      <c r="B212" s="121"/>
      <c r="C212" s="121"/>
      <c r="D212" s="121"/>
      <c r="E212" s="121"/>
      <c r="F212" s="121"/>
      <c r="G212" s="121"/>
      <c r="H212" s="121"/>
      <c r="I212" s="121"/>
      <c r="J212" s="121"/>
      <c r="K212" s="121"/>
      <c r="L212" s="121"/>
      <c r="M212" s="121"/>
    </row>
    <row r="213" spans="2:13" ht="15">
      <c r="B213" s="121"/>
      <c r="C213" s="121"/>
      <c r="D213" s="121"/>
      <c r="E213" s="121"/>
      <c r="F213" s="121"/>
      <c r="G213" s="121"/>
      <c r="H213" s="121"/>
      <c r="I213" s="121"/>
      <c r="J213" s="121"/>
      <c r="K213" s="121"/>
      <c r="L213" s="121"/>
      <c r="M213" s="121"/>
    </row>
    <row r="214" spans="2:13" ht="15">
      <c r="B214" s="121"/>
      <c r="C214" s="121"/>
      <c r="D214" s="121"/>
      <c r="E214" s="121"/>
      <c r="F214" s="121"/>
      <c r="G214" s="121"/>
      <c r="H214" s="121"/>
      <c r="I214" s="121"/>
      <c r="J214" s="121"/>
      <c r="K214" s="121"/>
      <c r="L214" s="121"/>
      <c r="M214" s="121"/>
    </row>
    <row r="215" spans="2:13" ht="15">
      <c r="B215" s="121"/>
      <c r="C215" s="121"/>
      <c r="D215" s="121"/>
      <c r="E215" s="121"/>
      <c r="F215" s="121"/>
      <c r="G215" s="121"/>
      <c r="H215" s="121"/>
      <c r="I215" s="121"/>
      <c r="J215" s="121"/>
      <c r="K215" s="121"/>
      <c r="L215" s="121"/>
      <c r="M215" s="121"/>
    </row>
    <row r="216" spans="2:13" ht="15">
      <c r="B216" s="121"/>
      <c r="C216" s="121"/>
      <c r="D216" s="121"/>
      <c r="E216" s="121"/>
      <c r="F216" s="121"/>
      <c r="G216" s="121"/>
      <c r="H216" s="121"/>
      <c r="I216" s="121"/>
      <c r="J216" s="121"/>
      <c r="K216" s="121"/>
      <c r="L216" s="121"/>
      <c r="M216" s="121"/>
    </row>
    <row r="217" spans="2:13" ht="15">
      <c r="B217" s="121"/>
      <c r="C217" s="121"/>
      <c r="D217" s="121"/>
      <c r="E217" s="121"/>
      <c r="F217" s="121"/>
      <c r="G217" s="121"/>
      <c r="H217" s="121"/>
      <c r="I217" s="121"/>
      <c r="J217" s="121"/>
      <c r="K217" s="121"/>
      <c r="L217" s="121"/>
      <c r="M217" s="121"/>
    </row>
    <row r="218" spans="2:13" ht="15">
      <c r="B218" s="121"/>
      <c r="C218" s="121"/>
      <c r="D218" s="121"/>
      <c r="E218" s="121"/>
      <c r="F218" s="121"/>
      <c r="G218" s="121"/>
      <c r="H218" s="121"/>
      <c r="I218" s="121"/>
      <c r="J218" s="121"/>
      <c r="K218" s="121"/>
      <c r="L218" s="121"/>
      <c r="M218" s="121"/>
    </row>
    <row r="219" spans="2:13" ht="15">
      <c r="B219" s="121"/>
      <c r="C219" s="121"/>
      <c r="D219" s="121"/>
      <c r="E219" s="121"/>
      <c r="F219" s="121"/>
      <c r="G219" s="121"/>
      <c r="H219" s="121"/>
      <c r="I219" s="121"/>
      <c r="J219" s="121"/>
      <c r="K219" s="121"/>
      <c r="L219" s="121"/>
      <c r="M219" s="121"/>
    </row>
    <row r="220" spans="2:13" ht="15">
      <c r="B220" s="121"/>
      <c r="C220" s="121"/>
      <c r="D220" s="121"/>
      <c r="E220" s="121"/>
      <c r="F220" s="121"/>
      <c r="G220" s="121"/>
      <c r="H220" s="121"/>
      <c r="I220" s="121"/>
      <c r="J220" s="121"/>
      <c r="K220" s="121"/>
      <c r="L220" s="121"/>
      <c r="M220" s="121"/>
    </row>
    <row r="221" spans="2:13" ht="15">
      <c r="B221" s="121"/>
      <c r="C221" s="121"/>
      <c r="D221" s="121"/>
      <c r="E221" s="121"/>
      <c r="F221" s="121"/>
      <c r="G221" s="121"/>
      <c r="H221" s="121"/>
      <c r="I221" s="121"/>
      <c r="J221" s="121"/>
      <c r="K221" s="121"/>
      <c r="L221" s="121"/>
      <c r="M221" s="121"/>
    </row>
    <row r="222" spans="2:13" ht="15">
      <c r="B222" s="121"/>
      <c r="C222" s="121"/>
      <c r="D222" s="121"/>
      <c r="E222" s="121"/>
      <c r="F222" s="121"/>
      <c r="G222" s="121"/>
      <c r="H222" s="121"/>
      <c r="I222" s="121"/>
      <c r="J222" s="121"/>
      <c r="K222" s="121"/>
      <c r="L222" s="121"/>
      <c r="M222" s="121"/>
    </row>
    <row r="223" spans="2:13" ht="15">
      <c r="B223" s="121"/>
      <c r="C223" s="121"/>
      <c r="D223" s="121"/>
      <c r="E223" s="121"/>
      <c r="F223" s="121"/>
      <c r="G223" s="121"/>
      <c r="H223" s="121"/>
      <c r="I223" s="121"/>
      <c r="J223" s="121"/>
      <c r="K223" s="121"/>
      <c r="L223" s="121"/>
      <c r="M223" s="121"/>
    </row>
    <row r="224" spans="2:13" ht="15">
      <c r="B224" s="121"/>
      <c r="C224" s="121"/>
      <c r="D224" s="121"/>
      <c r="E224" s="121"/>
      <c r="F224" s="121"/>
      <c r="G224" s="121"/>
      <c r="H224" s="121"/>
      <c r="I224" s="121"/>
      <c r="J224" s="121"/>
      <c r="K224" s="121"/>
      <c r="L224" s="121"/>
      <c r="M224" s="121"/>
    </row>
    <row r="225" spans="2:13" ht="15">
      <c r="B225" s="121"/>
      <c r="C225" s="121"/>
      <c r="D225" s="121"/>
      <c r="E225" s="121"/>
      <c r="F225" s="121"/>
      <c r="G225" s="121"/>
      <c r="H225" s="121"/>
      <c r="I225" s="121"/>
      <c r="J225" s="121"/>
      <c r="K225" s="121"/>
      <c r="L225" s="121"/>
      <c r="M225" s="121"/>
    </row>
    <row r="226" spans="2:13" ht="15">
      <c r="B226" s="121"/>
      <c r="C226" s="121"/>
      <c r="D226" s="121"/>
      <c r="E226" s="121"/>
      <c r="F226" s="121"/>
      <c r="G226" s="121"/>
      <c r="H226" s="121"/>
      <c r="I226" s="121"/>
      <c r="J226" s="121"/>
      <c r="K226" s="121"/>
      <c r="L226" s="121"/>
      <c r="M226" s="121"/>
    </row>
    <row r="227" spans="2:13" ht="15">
      <c r="B227" s="121"/>
      <c r="C227" s="121"/>
      <c r="D227" s="121"/>
      <c r="E227" s="121"/>
      <c r="F227" s="121"/>
      <c r="G227" s="121"/>
      <c r="H227" s="121"/>
      <c r="I227" s="121"/>
      <c r="J227" s="121"/>
      <c r="K227" s="121"/>
      <c r="L227" s="121"/>
      <c r="M227" s="121"/>
    </row>
    <row r="228" spans="2:13" ht="15">
      <c r="B228" s="121"/>
      <c r="C228" s="121"/>
      <c r="D228" s="121"/>
      <c r="E228" s="121"/>
      <c r="F228" s="121"/>
      <c r="G228" s="121"/>
      <c r="H228" s="121"/>
      <c r="I228" s="121"/>
      <c r="J228" s="121"/>
      <c r="K228" s="121"/>
      <c r="L228" s="121"/>
      <c r="M228" s="121"/>
    </row>
    <row r="229" spans="2:13" ht="15">
      <c r="B229" s="121"/>
      <c r="C229" s="121"/>
      <c r="D229" s="121"/>
      <c r="E229" s="121"/>
      <c r="F229" s="121"/>
      <c r="G229" s="121"/>
      <c r="H229" s="121"/>
      <c r="I229" s="121"/>
      <c r="J229" s="121"/>
      <c r="K229" s="121"/>
      <c r="L229" s="121"/>
      <c r="M229" s="121"/>
    </row>
    <row r="230" spans="2:13" ht="15">
      <c r="B230" s="121"/>
      <c r="C230" s="121"/>
      <c r="D230" s="121"/>
      <c r="E230" s="121"/>
      <c r="F230" s="121"/>
      <c r="G230" s="121"/>
      <c r="H230" s="121"/>
      <c r="I230" s="121"/>
      <c r="J230" s="121"/>
      <c r="K230" s="121"/>
      <c r="L230" s="121"/>
      <c r="M230" s="121"/>
    </row>
    <row r="231" spans="2:13" ht="15">
      <c r="B231" s="121"/>
      <c r="C231" s="121"/>
      <c r="D231" s="121"/>
      <c r="E231" s="121"/>
      <c r="F231" s="121"/>
      <c r="G231" s="121"/>
      <c r="H231" s="121"/>
      <c r="I231" s="121"/>
      <c r="J231" s="121"/>
      <c r="K231" s="121"/>
      <c r="L231" s="121"/>
      <c r="M231" s="121"/>
    </row>
  </sheetData>
  <sheetProtection sheet="1" objects="1" scenarios="1"/>
  <mergeCells count="25">
    <mergeCell ref="B40:G40"/>
    <mergeCell ref="B34:G34"/>
    <mergeCell ref="B27:G27"/>
    <mergeCell ref="B30:G30"/>
    <mergeCell ref="B37:G37"/>
    <mergeCell ref="B25:L25"/>
    <mergeCell ref="B28:L28"/>
    <mergeCell ref="B31:L31"/>
    <mergeCell ref="B19:G19"/>
    <mergeCell ref="B24:G24"/>
    <mergeCell ref="B22:L22"/>
    <mergeCell ref="C10:I10"/>
    <mergeCell ref="D13:I13"/>
    <mergeCell ref="B16:F16"/>
    <mergeCell ref="B14:L14"/>
    <mergeCell ref="B51:G51"/>
    <mergeCell ref="B53:G53"/>
    <mergeCell ref="B43:G43"/>
    <mergeCell ref="B45:G45"/>
    <mergeCell ref="B47:G47"/>
    <mergeCell ref="B49:G49"/>
    <mergeCell ref="B8:L8"/>
    <mergeCell ref="B5:L5"/>
    <mergeCell ref="B3:L3"/>
    <mergeCell ref="B2:L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tabColor indexed="11"/>
  </sheetPr>
  <dimension ref="B1:O147"/>
  <sheetViews>
    <sheetView showGridLines="0" workbookViewId="0" topLeftCell="A1">
      <selection activeCell="J19" sqref="J19"/>
    </sheetView>
  </sheetViews>
  <sheetFormatPr defaultColWidth="9.140625" defaultRowHeight="12.75"/>
  <cols>
    <col min="1" max="1" width="2.00390625" style="0" customWidth="1"/>
    <col min="2" max="2" width="37.140625" style="0" customWidth="1"/>
    <col min="3" max="3" width="16.140625" style="0" customWidth="1"/>
    <col min="4" max="4" width="14.00390625" style="0" customWidth="1"/>
    <col min="5" max="5" width="20.140625" style="0" customWidth="1"/>
    <col min="6" max="6" width="14.421875" style="6" customWidth="1"/>
    <col min="7" max="7" width="10.421875" style="0" customWidth="1"/>
    <col min="8" max="8" width="9.7109375" style="0" customWidth="1"/>
    <col min="9" max="9" width="10.8515625" style="0" customWidth="1"/>
    <col min="10" max="10" width="10.28125" style="0" customWidth="1"/>
    <col min="11" max="11" width="10.421875" style="0" customWidth="1"/>
    <col min="12" max="12" width="9.7109375" style="0" customWidth="1"/>
    <col min="13" max="13" width="9.8515625" style="0" customWidth="1"/>
  </cols>
  <sheetData>
    <row r="1" spans="2:15" ht="15.75">
      <c r="B1" s="69" t="s">
        <v>277</v>
      </c>
      <c r="C1" s="70"/>
      <c r="D1" s="70"/>
      <c r="E1" s="71"/>
      <c r="F1" s="72"/>
      <c r="G1" s="70"/>
      <c r="H1" s="70"/>
      <c r="I1" s="70"/>
      <c r="J1" s="70"/>
      <c r="K1" s="70"/>
      <c r="L1" s="70"/>
      <c r="M1" s="70"/>
      <c r="N1" s="70"/>
      <c r="O1" s="70"/>
    </row>
    <row r="2" spans="2:15" ht="15.75">
      <c r="B2" s="60" t="s">
        <v>270</v>
      </c>
      <c r="D2" s="70"/>
      <c r="E2" s="71"/>
      <c r="F2" s="72"/>
      <c r="G2" s="70"/>
      <c r="H2" s="70"/>
      <c r="I2" s="70"/>
      <c r="J2" s="70"/>
      <c r="K2" s="70"/>
      <c r="L2" s="70"/>
      <c r="M2" s="70"/>
      <c r="N2" s="70"/>
      <c r="O2" s="70"/>
    </row>
    <row r="3" spans="2:15" ht="15.75">
      <c r="B3" s="61" t="s">
        <v>269</v>
      </c>
      <c r="D3" s="60"/>
      <c r="E3" s="74"/>
      <c r="F3" s="73"/>
      <c r="G3" s="73"/>
      <c r="H3" s="73"/>
      <c r="I3" s="73"/>
      <c r="J3" s="73"/>
      <c r="K3" s="70"/>
      <c r="L3" s="70"/>
      <c r="M3" s="70"/>
      <c r="N3" s="70"/>
      <c r="O3" s="70"/>
    </row>
    <row r="4" spans="2:15" ht="15">
      <c r="B4" s="190" t="s">
        <v>313</v>
      </c>
      <c r="C4" s="191"/>
      <c r="D4" s="192"/>
      <c r="E4" s="74"/>
      <c r="F4" s="73"/>
      <c r="G4" s="73"/>
      <c r="H4" s="73"/>
      <c r="I4" s="73"/>
      <c r="J4" s="73"/>
      <c r="K4" s="70"/>
      <c r="L4" s="70"/>
      <c r="M4" s="70"/>
      <c r="N4" s="70"/>
      <c r="O4" s="70"/>
    </row>
    <row r="5" spans="2:10" ht="14.25">
      <c r="B5" s="42"/>
      <c r="C5" s="42"/>
      <c r="D5" s="42"/>
      <c r="E5" s="48"/>
      <c r="F5" s="42"/>
      <c r="G5" s="42"/>
      <c r="H5" s="42"/>
      <c r="I5" s="42"/>
      <c r="J5" s="42"/>
    </row>
    <row r="6" spans="2:12" ht="15.75" customHeight="1">
      <c r="B6" s="75" t="s">
        <v>1</v>
      </c>
      <c r="C6" s="208"/>
      <c r="D6" s="208"/>
      <c r="E6" s="208"/>
      <c r="F6" s="208"/>
      <c r="G6" s="42"/>
      <c r="H6" s="211" t="s">
        <v>312</v>
      </c>
      <c r="I6" s="211"/>
      <c r="J6" s="211"/>
      <c r="K6" s="211"/>
      <c r="L6" s="211"/>
    </row>
    <row r="7" spans="2:12" ht="15.75">
      <c r="B7" s="75"/>
      <c r="C7" s="41"/>
      <c r="D7" s="41"/>
      <c r="E7" s="41"/>
      <c r="F7" s="41"/>
      <c r="G7" s="42"/>
      <c r="H7" s="211"/>
      <c r="I7" s="211"/>
      <c r="J7" s="211"/>
      <c r="K7" s="211"/>
      <c r="L7" s="211"/>
    </row>
    <row r="8" spans="2:12" ht="15.75">
      <c r="B8" s="76" t="s">
        <v>3</v>
      </c>
      <c r="C8" s="208"/>
      <c r="D8" s="208"/>
      <c r="E8" s="48"/>
      <c r="F8" s="42"/>
      <c r="G8" s="42"/>
      <c r="H8" s="211"/>
      <c r="I8" s="211"/>
      <c r="J8" s="211"/>
      <c r="K8" s="211"/>
      <c r="L8" s="211"/>
    </row>
    <row r="9" spans="2:12" ht="19.5" customHeight="1">
      <c r="B9" s="40"/>
      <c r="C9" s="44"/>
      <c r="D9" s="44"/>
      <c r="E9" s="43"/>
      <c r="F9" s="42"/>
      <c r="G9" s="42"/>
      <c r="H9" s="211"/>
      <c r="I9" s="211"/>
      <c r="J9" s="211"/>
      <c r="K9" s="211"/>
      <c r="L9" s="211"/>
    </row>
    <row r="10" spans="2:10" ht="15.75">
      <c r="B10" s="40"/>
      <c r="C10" s="44"/>
      <c r="D10" s="44"/>
      <c r="E10" s="43"/>
      <c r="F10" s="42"/>
      <c r="G10" s="42"/>
      <c r="H10" s="42"/>
      <c r="I10" s="42"/>
      <c r="J10" s="42"/>
    </row>
    <row r="11" spans="4:8" s="21" customFormat="1" ht="15.75">
      <c r="D11" s="50" t="s">
        <v>219</v>
      </c>
      <c r="F11" s="50" t="s">
        <v>8</v>
      </c>
      <c r="G11" s="50" t="s">
        <v>220</v>
      </c>
      <c r="H11" s="50" t="s">
        <v>241</v>
      </c>
    </row>
    <row r="12" spans="2:8" s="22" customFormat="1" ht="12.75">
      <c r="B12" s="183" t="s">
        <v>276</v>
      </c>
      <c r="C12" s="184"/>
      <c r="D12" s="144">
        <f>SUM(F20:F30,G114:G139,G78:G103,G42:G67)</f>
        <v>0</v>
      </c>
      <c r="E12" s="142" t="s">
        <v>284</v>
      </c>
      <c r="F12" s="145">
        <f>SUM(H114:H139,H78:H103,H42:H67)</f>
        <v>0</v>
      </c>
      <c r="G12" s="145">
        <f>SUM(I114:I139,I78:I103,I42:I67)</f>
        <v>0</v>
      </c>
      <c r="H12" s="145">
        <f>SUM(J114:J139,J78:J103,J42:J67)</f>
        <v>0</v>
      </c>
    </row>
    <row r="13" spans="3:8" ht="12.75">
      <c r="C13" s="49" t="s">
        <v>280</v>
      </c>
      <c r="D13" s="145">
        <f>(D12/12)*2000</f>
        <v>0</v>
      </c>
      <c r="E13" s="52" t="s">
        <v>265</v>
      </c>
      <c r="F13" s="145">
        <f>F12/4.38</f>
        <v>0</v>
      </c>
      <c r="G13" s="145">
        <f>G12/4.38</f>
        <v>0</v>
      </c>
      <c r="H13" s="145">
        <f>H12/4.38</f>
        <v>0</v>
      </c>
    </row>
    <row r="14" spans="2:8" ht="12.75">
      <c r="B14" s="3"/>
      <c r="C14" s="25"/>
      <c r="D14" s="53"/>
      <c r="E14" s="38"/>
      <c r="F14" s="54"/>
      <c r="G14" s="54"/>
      <c r="H14" s="54"/>
    </row>
    <row r="15" spans="2:8" ht="12.75">
      <c r="B15" s="183" t="s">
        <v>281</v>
      </c>
      <c r="C15" s="184"/>
      <c r="D15" s="184"/>
      <c r="E15" s="185"/>
      <c r="F15" s="145">
        <f>SUM(K114:K139,K78:K103,K42:K67)</f>
        <v>0</v>
      </c>
      <c r="G15" s="145">
        <f>SUM(L114:L139,L78:L103,L42:L67)</f>
        <v>0</v>
      </c>
      <c r="H15" s="145">
        <f>SUM(M114:M139,M78:M103,M42:M67)</f>
        <v>0</v>
      </c>
    </row>
    <row r="16" spans="5:8" ht="12.75">
      <c r="E16" s="52" t="s">
        <v>265</v>
      </c>
      <c r="F16" s="145">
        <f>F15/4.38</f>
        <v>0</v>
      </c>
      <c r="G16" s="145">
        <f>G15/4.38</f>
        <v>0</v>
      </c>
      <c r="H16" s="145">
        <f>H15/4.38</f>
        <v>0</v>
      </c>
    </row>
    <row r="17" spans="2:5" ht="15.75">
      <c r="B17" s="143" t="s">
        <v>221</v>
      </c>
      <c r="E17" s="2" t="s">
        <v>7</v>
      </c>
    </row>
    <row r="18" spans="2:5" ht="7.5" customHeight="1">
      <c r="B18" s="5"/>
      <c r="E18" s="2"/>
    </row>
    <row r="19" spans="2:8" ht="12.75">
      <c r="B19" s="24" t="s">
        <v>257</v>
      </c>
      <c r="C19" s="135" t="s">
        <v>258</v>
      </c>
      <c r="D19" s="136" t="s">
        <v>224</v>
      </c>
      <c r="E19" s="136" t="s">
        <v>259</v>
      </c>
      <c r="F19" s="136" t="s">
        <v>260</v>
      </c>
      <c r="G19" s="50"/>
      <c r="H19" s="50"/>
    </row>
    <row r="20" spans="2:10" ht="12.75" customHeight="1">
      <c r="B20" s="77"/>
      <c r="C20" s="78"/>
      <c r="D20" s="79"/>
      <c r="E20" s="80"/>
      <c r="F20" s="146">
        <f>$C20*$D20*E20/2000</f>
        <v>0</v>
      </c>
      <c r="G20" s="39"/>
      <c r="H20" s="39"/>
      <c r="I20" s="47"/>
      <c r="J20" s="47"/>
    </row>
    <row r="21" spans="2:10" ht="12.75">
      <c r="B21" s="77"/>
      <c r="C21" s="81"/>
      <c r="D21" s="79"/>
      <c r="E21" s="80"/>
      <c r="F21" s="146">
        <f aca="true" t="shared" si="0" ref="F21:F30">$C21*$D21*E21/2000</f>
        <v>0</v>
      </c>
      <c r="G21" s="39"/>
      <c r="H21" s="39"/>
      <c r="I21" s="47"/>
      <c r="J21" s="47"/>
    </row>
    <row r="22" spans="2:10" ht="12.75">
      <c r="B22" s="77"/>
      <c r="C22" s="81"/>
      <c r="D22" s="79"/>
      <c r="E22" s="80"/>
      <c r="F22" s="146">
        <f t="shared" si="0"/>
        <v>0</v>
      </c>
      <c r="G22" s="39"/>
      <c r="H22" s="39"/>
      <c r="I22" s="47"/>
      <c r="J22" s="47"/>
    </row>
    <row r="23" spans="2:10" ht="12.75">
      <c r="B23" s="77"/>
      <c r="C23" s="81"/>
      <c r="D23" s="79"/>
      <c r="E23" s="80"/>
      <c r="F23" s="146">
        <f t="shared" si="0"/>
        <v>0</v>
      </c>
      <c r="G23" s="39"/>
      <c r="H23" s="39"/>
      <c r="I23" s="47"/>
      <c r="J23" s="47"/>
    </row>
    <row r="24" spans="2:10" ht="12.75">
      <c r="B24" s="77"/>
      <c r="C24" s="81"/>
      <c r="D24" s="79"/>
      <c r="E24" s="80"/>
      <c r="F24" s="146">
        <f t="shared" si="0"/>
        <v>0</v>
      </c>
      <c r="G24" s="39"/>
      <c r="H24" s="39"/>
      <c r="I24" s="47"/>
      <c r="J24" s="47"/>
    </row>
    <row r="25" spans="2:10" ht="12.75">
      <c r="B25" s="77"/>
      <c r="C25" s="82"/>
      <c r="D25" s="83"/>
      <c r="E25" s="80"/>
      <c r="F25" s="146">
        <f t="shared" si="0"/>
        <v>0</v>
      </c>
      <c r="G25" s="39"/>
      <c r="H25" s="39"/>
      <c r="I25" s="47"/>
      <c r="J25" s="47"/>
    </row>
    <row r="26" spans="2:10" ht="12.75">
      <c r="B26" s="77"/>
      <c r="C26" s="81"/>
      <c r="D26" s="79"/>
      <c r="E26" s="80"/>
      <c r="F26" s="146">
        <f t="shared" si="0"/>
        <v>0</v>
      </c>
      <c r="G26" s="39"/>
      <c r="H26" s="39"/>
      <c r="I26" s="47"/>
      <c r="J26" s="47"/>
    </row>
    <row r="27" spans="2:10" ht="12.75">
      <c r="B27" s="77"/>
      <c r="C27" s="81"/>
      <c r="D27" s="79"/>
      <c r="E27" s="80"/>
      <c r="F27" s="146">
        <f t="shared" si="0"/>
        <v>0</v>
      </c>
      <c r="G27" s="39"/>
      <c r="H27" s="39"/>
      <c r="I27" s="47"/>
      <c r="J27" s="47"/>
    </row>
    <row r="28" spans="2:10" ht="12.75">
      <c r="B28" s="77"/>
      <c r="C28" s="78"/>
      <c r="D28" s="79"/>
      <c r="E28" s="80"/>
      <c r="F28" s="146">
        <f t="shared" si="0"/>
        <v>0</v>
      </c>
      <c r="G28" s="39"/>
      <c r="H28" s="39"/>
      <c r="I28" s="47"/>
      <c r="J28" s="47"/>
    </row>
    <row r="29" spans="2:10" ht="12.75">
      <c r="B29" s="77"/>
      <c r="C29" s="78"/>
      <c r="D29" s="79"/>
      <c r="E29" s="80"/>
      <c r="F29" s="146">
        <f t="shared" si="0"/>
        <v>0</v>
      </c>
      <c r="G29" s="39"/>
      <c r="H29" s="39"/>
      <c r="I29" s="47"/>
      <c r="J29" s="47"/>
    </row>
    <row r="30" spans="2:10" ht="12.75" customHeight="1">
      <c r="B30" s="77"/>
      <c r="C30" s="78"/>
      <c r="D30" s="79"/>
      <c r="E30" s="80"/>
      <c r="F30" s="146">
        <f t="shared" si="0"/>
        <v>0</v>
      </c>
      <c r="G30" s="39"/>
      <c r="H30" s="39"/>
      <c r="I30" s="47"/>
      <c r="J30" s="47"/>
    </row>
    <row r="31" spans="2:10" ht="12.75">
      <c r="B31" s="21"/>
      <c r="C31" s="28"/>
      <c r="D31" s="29"/>
      <c r="E31" s="29"/>
      <c r="F31" s="30"/>
      <c r="G31" s="31"/>
      <c r="J31" s="2"/>
    </row>
    <row r="32" ht="15.75">
      <c r="B32" s="5" t="s">
        <v>253</v>
      </c>
    </row>
    <row r="33" spans="2:7" s="1" customFormat="1" ht="30.75" customHeight="1" thickBot="1">
      <c r="B33" s="136" t="s">
        <v>229</v>
      </c>
      <c r="C33" s="137" t="s">
        <v>230</v>
      </c>
      <c r="D33" s="137" t="s">
        <v>231</v>
      </c>
      <c r="E33" s="137" t="s">
        <v>232</v>
      </c>
      <c r="F33" s="33"/>
      <c r="G33" s="1" t="s">
        <v>7</v>
      </c>
    </row>
    <row r="34" spans="2:6" s="1" customFormat="1" ht="19.5" customHeight="1" thickBot="1">
      <c r="B34" s="85" t="s">
        <v>291</v>
      </c>
      <c r="C34" s="141">
        <f>IF($B$34="paint brush/hand apply/roller",'Surface Finishing Input'!$C$5,IF($B$34="air atomization spray",'Surface Finishing Input'!$C$6,IF($B$34="airless spray",'Surface Finishing Input'!$C$7,IF($B$34="electrostatic/air atomization",'Surface Finishing Input'!$C$8,IF($B$34="electrostatic/airless",'Surface Finishing Input'!$C$9,IF($B$34="HVLP (high volume low pressure)",'Surface Finishing Input'!$C$10,IF($B$34="electrode deposition",'Surface Finishing Input'!$C$11,)))))))</f>
        <v>0</v>
      </c>
      <c r="D34" s="141">
        <f>IF($B$34="paint brush/hand apply/roller",'Surface Finishing Input'!$D$5,IF($B$34="air atomization spray",'Surface Finishing Input'!$D$6,IF($B$34="airless spray",'Surface Finishing Input'!$D$7,IF($B$34="electrostatic/air atomization",'Surface Finishing Input'!$D$8,IF($B$34="electrostatic/airless",'Surface Finishing Input'!$D$9,IF($B$34="HVLP (high volume low pressure)",'Surface Finishing Input'!$D$10,IF($B$34="electrode deposition",'Surface Finishing Input'!$D$11,)))))))</f>
        <v>0</v>
      </c>
      <c r="E34" s="141">
        <f>IF($B$34="paint brush/hand apply/roller",'Surface Finishing Input'!$E$5,IF($B$34="air atomization spray",'Surface Finishing Input'!$E$6,IF($B$34="airless spray",'Surface Finishing Input'!$E$7,IF($B$34="electrostatic/air atomization",'Surface Finishing Input'!$E$8,IF($B$34="electrostatic/airless",'Surface Finishing Input'!$E$9,IF($B$34="HVLP (high volume low pressure)",'Surface Finishing Input'!$E$10,IF($B$34="electrode deposition",'Surface Finishing Input'!$E$11,)))))))</f>
        <v>0</v>
      </c>
      <c r="F34" s="33"/>
    </row>
    <row r="35" spans="2:6" s="1" customFormat="1" ht="10.5" customHeight="1">
      <c r="B35" s="129"/>
      <c r="C35" s="125"/>
      <c r="D35" s="125"/>
      <c r="E35" s="125"/>
      <c r="F35" s="33"/>
    </row>
    <row r="36" spans="2:9" s="1" customFormat="1" ht="48" thickBot="1">
      <c r="B36" s="136" t="s">
        <v>233</v>
      </c>
      <c r="C36" s="137" t="s">
        <v>234</v>
      </c>
      <c r="D36" s="137" t="s">
        <v>235</v>
      </c>
      <c r="E36" s="137" t="s">
        <v>236</v>
      </c>
      <c r="F36" s="33" t="s">
        <v>6</v>
      </c>
      <c r="I36" s="1" t="s">
        <v>6</v>
      </c>
    </row>
    <row r="37" spans="2:6" s="1" customFormat="1" ht="21" customHeight="1" thickBot="1">
      <c r="B37" s="138"/>
      <c r="C37" s="157">
        <f>IF($B$37="no control equip OR no credit taken","0%",IF($B$37="wall or panel filter- total enclosure",'Surface Finishing Input'!$C$15,IF($B$37="wall or panel filter- certified hood",'Surface Finishing Input'!$C$16,IF($B$37="wall or panel filter- non-certified hood",'Surface Finishing Input'!$C$17,IF($B$37="HEPA or ULPA Filter- Total enclosure",'Surface Finishing Input'!$C$18,IF($B$37="HEPA or ULPA Filter- certified hood",'Surface Finishing Input'!$C$19,IF($B$37="HEPA or ULPA Filter- non-certified hood",'Surface Finishing Input'!$C$20,)))))))</f>
        <v>0</v>
      </c>
      <c r="D37" s="157">
        <f>IF($B$37="no control equip OR no credit taken","0%",IF($B$37="wall or panel filter- total enclosure",'Surface Finishing Input'!$D$15,IF($B$37="wall or panel filter- certified hood",'Surface Finishing Input'!$D$16,IF($B$37="wall or panel filter- non-certified hood",'Surface Finishing Input'!$D$17,IF($B$37="HEPA or ULPA Filter- Total enclosure",'Surface Finishing Input'!$D$18,IF($B$37="HEPA or ULPA Filter- certified hood",'Surface Finishing Input'!$D$19,IF($B$37="HEPA or ULPA Filter- non-certified hood",'Surface Finishing Input'!$D$20,)))))))</f>
        <v>0</v>
      </c>
      <c r="E37" s="157">
        <f>IF($B$37="no control equip OR no credit taken","0%",IF($B$37="wall or panel filter- total enclosure",'Surface Finishing Input'!$E$15,IF($B$37="wall or panel filter- certified hood",'Surface Finishing Input'!$E$16,IF($B$37="wall or panel filter- non-certified hood",'Surface Finishing Input'!$E$17,IF($B$37="HEPA or ULPA Filter- Total enclosure",'Surface Finishing Input'!$E$18,IF($B$37="HEPA or ULPA Filter- certified hood",'Surface Finishing Input'!$E$19,IF($B$37="HEPA or ULPA Filter- non-certified hood",'Surface Finishing Input'!$E$20,)))))))</f>
        <v>0</v>
      </c>
      <c r="F37" s="33"/>
    </row>
    <row r="38" s="1" customFormat="1" ht="12.75">
      <c r="F38" s="33"/>
    </row>
    <row r="39" spans="2:13" s="35" customFormat="1" ht="13.5" customHeight="1">
      <c r="B39" s="34"/>
      <c r="C39" s="34"/>
      <c r="D39" s="34"/>
      <c r="E39" s="34"/>
      <c r="F39" s="25"/>
      <c r="G39" s="187" t="s">
        <v>283</v>
      </c>
      <c r="H39" s="188"/>
      <c r="I39" s="188"/>
      <c r="J39" s="188"/>
      <c r="K39" s="182" t="s">
        <v>282</v>
      </c>
      <c r="L39" s="182"/>
      <c r="M39" s="182"/>
    </row>
    <row r="40" spans="2:13" s="21" customFormat="1" ht="15.75">
      <c r="B40" s="186" t="s">
        <v>257</v>
      </c>
      <c r="C40" s="55" t="s">
        <v>223</v>
      </c>
      <c r="D40" s="136" t="s">
        <v>224</v>
      </c>
      <c r="E40" s="55" t="s">
        <v>263</v>
      </c>
      <c r="F40" s="55" t="s">
        <v>225</v>
      </c>
      <c r="G40" s="55" t="s">
        <v>219</v>
      </c>
      <c r="H40" s="55" t="s">
        <v>8</v>
      </c>
      <c r="I40" s="55" t="s">
        <v>287</v>
      </c>
      <c r="J40" s="126" t="s">
        <v>288</v>
      </c>
      <c r="K40" s="55" t="s">
        <v>8</v>
      </c>
      <c r="L40" s="55" t="s">
        <v>287</v>
      </c>
      <c r="M40" s="126" t="s">
        <v>288</v>
      </c>
    </row>
    <row r="41" spans="2:13" s="21" customFormat="1" ht="13.5">
      <c r="B41" s="186"/>
      <c r="C41" s="132" t="s">
        <v>226</v>
      </c>
      <c r="D41" s="132"/>
      <c r="E41" s="133" t="s">
        <v>286</v>
      </c>
      <c r="F41" s="132" t="s">
        <v>227</v>
      </c>
      <c r="G41" s="189" t="s">
        <v>284</v>
      </c>
      <c r="H41" s="209"/>
      <c r="I41" s="209"/>
      <c r="J41" s="210"/>
      <c r="K41" s="187" t="s">
        <v>284</v>
      </c>
      <c r="L41" s="188"/>
      <c r="M41" s="212"/>
    </row>
    <row r="42" spans="2:13" s="36" customFormat="1" ht="12.75">
      <c r="B42" s="127"/>
      <c r="C42" s="158"/>
      <c r="D42" s="109"/>
      <c r="E42" s="109"/>
      <c r="F42" s="110"/>
      <c r="G42" s="147">
        <f>($C42*$D42*F42)/2000</f>
        <v>0</v>
      </c>
      <c r="H42" s="147">
        <f>(($C42*$E42*F42*(1-$C$34))/2000)</f>
        <v>0</v>
      </c>
      <c r="I42" s="147">
        <f>$C42*$E42*F42*(1-$D$34)/2000</f>
        <v>0</v>
      </c>
      <c r="J42" s="147">
        <f>$C42*$E42*F42*(1-$E$34)/2000</f>
        <v>0</v>
      </c>
      <c r="K42" s="146">
        <f>(($C42*$E42*$F42*(1-$C$34)*(1-$C$37))/2000)</f>
        <v>0</v>
      </c>
      <c r="L42" s="146">
        <f>$C42*$E42*$F42*(1-$D$34)*(1-$D$37)/2000</f>
        <v>0</v>
      </c>
      <c r="M42" s="146">
        <f>$C42*$E42*$F42*(1-$E$34)*(1-$E$37)/2000</f>
        <v>0</v>
      </c>
    </row>
    <row r="43" spans="2:13" s="36" customFormat="1" ht="12.75">
      <c r="B43" s="77"/>
      <c r="C43" s="159"/>
      <c r="D43" s="111"/>
      <c r="E43" s="111"/>
      <c r="F43" s="80"/>
      <c r="G43" s="147">
        <f aca="true" t="shared" si="1" ref="G43:G67">($C43*$D43*F43)/2000</f>
        <v>0</v>
      </c>
      <c r="H43" s="147">
        <f aca="true" t="shared" si="2" ref="H43:H67">(($C43*$E43*F43*(1-$C$34))/2000)</f>
        <v>0</v>
      </c>
      <c r="I43" s="147">
        <f aca="true" t="shared" si="3" ref="I43:I67">$C43*$E43*F43*(1-$D$34)/2000</f>
        <v>0</v>
      </c>
      <c r="J43" s="147">
        <f aca="true" t="shared" si="4" ref="J43:J67">$C43*$E43*F43*(1-$E$34)/2000</f>
        <v>0</v>
      </c>
      <c r="K43" s="146">
        <f aca="true" t="shared" si="5" ref="K43:K67">(($C43*$E43*$F43*(1-$C$34)*(1-$C$37))/2000)</f>
        <v>0</v>
      </c>
      <c r="L43" s="146">
        <f aca="true" t="shared" si="6" ref="L43:L67">$C43*$E43*$F43*(1-$D$34)*(1-$D$37)/2000</f>
        <v>0</v>
      </c>
      <c r="M43" s="146">
        <f aca="true" t="shared" si="7" ref="M43:M67">$C43*$E43*$F43*(1-$E$34)*(1-$E$37)/2000</f>
        <v>0</v>
      </c>
    </row>
    <row r="44" spans="2:13" s="36" customFormat="1" ht="12.75">
      <c r="B44" s="77"/>
      <c r="C44" s="159"/>
      <c r="D44" s="111"/>
      <c r="E44" s="111"/>
      <c r="F44" s="80"/>
      <c r="G44" s="147">
        <f t="shared" si="1"/>
        <v>0</v>
      </c>
      <c r="H44" s="147">
        <f t="shared" si="2"/>
        <v>0</v>
      </c>
      <c r="I44" s="147">
        <f t="shared" si="3"/>
        <v>0</v>
      </c>
      <c r="J44" s="147">
        <f t="shared" si="4"/>
        <v>0</v>
      </c>
      <c r="K44" s="146">
        <f t="shared" si="5"/>
        <v>0</v>
      </c>
      <c r="L44" s="146">
        <f t="shared" si="6"/>
        <v>0</v>
      </c>
      <c r="M44" s="146">
        <f t="shared" si="7"/>
        <v>0</v>
      </c>
    </row>
    <row r="45" spans="2:13" s="36" customFormat="1" ht="12.75">
      <c r="B45" s="77"/>
      <c r="C45" s="159"/>
      <c r="D45" s="111"/>
      <c r="E45" s="111"/>
      <c r="F45" s="80"/>
      <c r="G45" s="147">
        <f t="shared" si="1"/>
        <v>0</v>
      </c>
      <c r="H45" s="147">
        <f t="shared" si="2"/>
        <v>0</v>
      </c>
      <c r="I45" s="147">
        <f t="shared" si="3"/>
        <v>0</v>
      </c>
      <c r="J45" s="147">
        <f t="shared" si="4"/>
        <v>0</v>
      </c>
      <c r="K45" s="146">
        <f t="shared" si="5"/>
        <v>0</v>
      </c>
      <c r="L45" s="146">
        <f t="shared" si="6"/>
        <v>0</v>
      </c>
      <c r="M45" s="146">
        <f t="shared" si="7"/>
        <v>0</v>
      </c>
    </row>
    <row r="46" spans="2:13" s="36" customFormat="1" ht="12.75">
      <c r="B46" s="77"/>
      <c r="C46" s="159"/>
      <c r="D46" s="111"/>
      <c r="E46" s="111"/>
      <c r="F46" s="80"/>
      <c r="G46" s="147">
        <f t="shared" si="1"/>
        <v>0</v>
      </c>
      <c r="H46" s="147">
        <f t="shared" si="2"/>
        <v>0</v>
      </c>
      <c r="I46" s="147">
        <f t="shared" si="3"/>
        <v>0</v>
      </c>
      <c r="J46" s="147">
        <f t="shared" si="4"/>
        <v>0</v>
      </c>
      <c r="K46" s="146">
        <f t="shared" si="5"/>
        <v>0</v>
      </c>
      <c r="L46" s="146">
        <f t="shared" si="6"/>
        <v>0</v>
      </c>
      <c r="M46" s="146">
        <f t="shared" si="7"/>
        <v>0</v>
      </c>
    </row>
    <row r="47" spans="2:13" s="36" customFormat="1" ht="12.75">
      <c r="B47" s="77"/>
      <c r="C47" s="160"/>
      <c r="D47" s="163"/>
      <c r="E47" s="163"/>
      <c r="F47" s="80"/>
      <c r="G47" s="147">
        <f t="shared" si="1"/>
        <v>0</v>
      </c>
      <c r="H47" s="147">
        <f t="shared" si="2"/>
        <v>0</v>
      </c>
      <c r="I47" s="147">
        <f t="shared" si="3"/>
        <v>0</v>
      </c>
      <c r="J47" s="147">
        <f t="shared" si="4"/>
        <v>0</v>
      </c>
      <c r="K47" s="146">
        <f t="shared" si="5"/>
        <v>0</v>
      </c>
      <c r="L47" s="146">
        <f t="shared" si="6"/>
        <v>0</v>
      </c>
      <c r="M47" s="146">
        <f t="shared" si="7"/>
        <v>0</v>
      </c>
    </row>
    <row r="48" spans="2:13" s="36" customFormat="1" ht="12.75">
      <c r="B48" s="77"/>
      <c r="C48" s="159"/>
      <c r="D48" s="111"/>
      <c r="E48" s="111"/>
      <c r="F48" s="80"/>
      <c r="G48" s="147">
        <f t="shared" si="1"/>
        <v>0</v>
      </c>
      <c r="H48" s="147">
        <f t="shared" si="2"/>
        <v>0</v>
      </c>
      <c r="I48" s="147">
        <f t="shared" si="3"/>
        <v>0</v>
      </c>
      <c r="J48" s="147">
        <f t="shared" si="4"/>
        <v>0</v>
      </c>
      <c r="K48" s="146">
        <f t="shared" si="5"/>
        <v>0</v>
      </c>
      <c r="L48" s="146">
        <f t="shared" si="6"/>
        <v>0</v>
      </c>
      <c r="M48" s="146">
        <f t="shared" si="7"/>
        <v>0</v>
      </c>
    </row>
    <row r="49" spans="2:13" s="36" customFormat="1" ht="12.75">
      <c r="B49" s="77"/>
      <c r="C49" s="159"/>
      <c r="D49" s="111"/>
      <c r="E49" s="111"/>
      <c r="F49" s="80"/>
      <c r="G49" s="147">
        <f t="shared" si="1"/>
        <v>0</v>
      </c>
      <c r="H49" s="147">
        <f t="shared" si="2"/>
        <v>0</v>
      </c>
      <c r="I49" s="147">
        <f t="shared" si="3"/>
        <v>0</v>
      </c>
      <c r="J49" s="147">
        <f t="shared" si="4"/>
        <v>0</v>
      </c>
      <c r="K49" s="146">
        <f t="shared" si="5"/>
        <v>0</v>
      </c>
      <c r="L49" s="146">
        <f t="shared" si="6"/>
        <v>0</v>
      </c>
      <c r="M49" s="146">
        <f t="shared" si="7"/>
        <v>0</v>
      </c>
    </row>
    <row r="50" spans="2:13" s="36" customFormat="1" ht="12.75">
      <c r="B50" s="77"/>
      <c r="C50" s="161"/>
      <c r="D50" s="111"/>
      <c r="E50" s="111"/>
      <c r="F50" s="80"/>
      <c r="G50" s="147">
        <f t="shared" si="1"/>
        <v>0</v>
      </c>
      <c r="H50" s="147">
        <f t="shared" si="2"/>
        <v>0</v>
      </c>
      <c r="I50" s="147">
        <f t="shared" si="3"/>
        <v>0</v>
      </c>
      <c r="J50" s="147">
        <f t="shared" si="4"/>
        <v>0</v>
      </c>
      <c r="K50" s="146">
        <f t="shared" si="5"/>
        <v>0</v>
      </c>
      <c r="L50" s="146">
        <f t="shared" si="6"/>
        <v>0</v>
      </c>
      <c r="M50" s="146">
        <f t="shared" si="7"/>
        <v>0</v>
      </c>
    </row>
    <row r="51" spans="2:13" s="36" customFormat="1" ht="12.75">
      <c r="B51" s="77"/>
      <c r="C51" s="161"/>
      <c r="D51" s="111"/>
      <c r="E51" s="111"/>
      <c r="F51" s="80"/>
      <c r="G51" s="147">
        <f t="shared" si="1"/>
        <v>0</v>
      </c>
      <c r="H51" s="147">
        <f t="shared" si="2"/>
        <v>0</v>
      </c>
      <c r="I51" s="147">
        <f t="shared" si="3"/>
        <v>0</v>
      </c>
      <c r="J51" s="147">
        <f t="shared" si="4"/>
        <v>0</v>
      </c>
      <c r="K51" s="146">
        <f t="shared" si="5"/>
        <v>0</v>
      </c>
      <c r="L51" s="146">
        <f t="shared" si="6"/>
        <v>0</v>
      </c>
      <c r="M51" s="146">
        <f t="shared" si="7"/>
        <v>0</v>
      </c>
    </row>
    <row r="52" spans="2:13" s="36" customFormat="1" ht="12.75">
      <c r="B52" s="77"/>
      <c r="C52" s="161"/>
      <c r="D52" s="111"/>
      <c r="E52" s="111"/>
      <c r="F52" s="80"/>
      <c r="G52" s="147">
        <f t="shared" si="1"/>
        <v>0</v>
      </c>
      <c r="H52" s="147">
        <f t="shared" si="2"/>
        <v>0</v>
      </c>
      <c r="I52" s="147">
        <f t="shared" si="3"/>
        <v>0</v>
      </c>
      <c r="J52" s="147">
        <f t="shared" si="4"/>
        <v>0</v>
      </c>
      <c r="K52" s="146">
        <f t="shared" si="5"/>
        <v>0</v>
      </c>
      <c r="L52" s="146">
        <f t="shared" si="6"/>
        <v>0</v>
      </c>
      <c r="M52" s="146">
        <f t="shared" si="7"/>
        <v>0</v>
      </c>
    </row>
    <row r="53" spans="2:13" s="21" customFormat="1" ht="12.75">
      <c r="B53" s="86"/>
      <c r="C53" s="159"/>
      <c r="D53" s="111"/>
      <c r="E53" s="111"/>
      <c r="F53" s="87"/>
      <c r="G53" s="147">
        <f t="shared" si="1"/>
        <v>0</v>
      </c>
      <c r="H53" s="147">
        <f t="shared" si="2"/>
        <v>0</v>
      </c>
      <c r="I53" s="147">
        <f t="shared" si="3"/>
        <v>0</v>
      </c>
      <c r="J53" s="147">
        <f t="shared" si="4"/>
        <v>0</v>
      </c>
      <c r="K53" s="146">
        <f t="shared" si="5"/>
        <v>0</v>
      </c>
      <c r="L53" s="146">
        <f t="shared" si="6"/>
        <v>0</v>
      </c>
      <c r="M53" s="146">
        <f t="shared" si="7"/>
        <v>0</v>
      </c>
    </row>
    <row r="54" spans="2:13" s="21" customFormat="1" ht="12.75">
      <c r="B54" s="86"/>
      <c r="C54" s="159"/>
      <c r="D54" s="111"/>
      <c r="E54" s="111"/>
      <c r="F54" s="87"/>
      <c r="G54" s="147">
        <f t="shared" si="1"/>
        <v>0</v>
      </c>
      <c r="H54" s="147">
        <f t="shared" si="2"/>
        <v>0</v>
      </c>
      <c r="I54" s="147">
        <f t="shared" si="3"/>
        <v>0</v>
      </c>
      <c r="J54" s="147">
        <f t="shared" si="4"/>
        <v>0</v>
      </c>
      <c r="K54" s="146">
        <f t="shared" si="5"/>
        <v>0</v>
      </c>
      <c r="L54" s="146">
        <f t="shared" si="6"/>
        <v>0</v>
      </c>
      <c r="M54" s="146">
        <f t="shared" si="7"/>
        <v>0</v>
      </c>
    </row>
    <row r="55" spans="2:13" s="21" customFormat="1" ht="12.75">
      <c r="B55" s="86"/>
      <c r="C55" s="159"/>
      <c r="D55" s="111"/>
      <c r="E55" s="111"/>
      <c r="F55" s="87"/>
      <c r="G55" s="147">
        <f t="shared" si="1"/>
        <v>0</v>
      </c>
      <c r="H55" s="147">
        <f t="shared" si="2"/>
        <v>0</v>
      </c>
      <c r="I55" s="147">
        <f t="shared" si="3"/>
        <v>0</v>
      </c>
      <c r="J55" s="147">
        <f t="shared" si="4"/>
        <v>0</v>
      </c>
      <c r="K55" s="146">
        <f t="shared" si="5"/>
        <v>0</v>
      </c>
      <c r="L55" s="146">
        <f t="shared" si="6"/>
        <v>0</v>
      </c>
      <c r="M55" s="146">
        <f t="shared" si="7"/>
        <v>0</v>
      </c>
    </row>
    <row r="56" spans="2:13" s="21" customFormat="1" ht="12.75">
      <c r="B56" s="86"/>
      <c r="C56" s="159"/>
      <c r="D56" s="111"/>
      <c r="E56" s="111"/>
      <c r="F56" s="87"/>
      <c r="G56" s="147">
        <f t="shared" si="1"/>
        <v>0</v>
      </c>
      <c r="H56" s="147">
        <f t="shared" si="2"/>
        <v>0</v>
      </c>
      <c r="I56" s="147">
        <f t="shared" si="3"/>
        <v>0</v>
      </c>
      <c r="J56" s="147">
        <f t="shared" si="4"/>
        <v>0</v>
      </c>
      <c r="K56" s="146">
        <f t="shared" si="5"/>
        <v>0</v>
      </c>
      <c r="L56" s="146">
        <f t="shared" si="6"/>
        <v>0</v>
      </c>
      <c r="M56" s="146">
        <f t="shared" si="7"/>
        <v>0</v>
      </c>
    </row>
    <row r="57" spans="2:13" s="21" customFormat="1" ht="12.75">
      <c r="B57" s="86"/>
      <c r="C57" s="159"/>
      <c r="D57" s="111"/>
      <c r="E57" s="111"/>
      <c r="F57" s="87"/>
      <c r="G57" s="147">
        <f t="shared" si="1"/>
        <v>0</v>
      </c>
      <c r="H57" s="147">
        <f t="shared" si="2"/>
        <v>0</v>
      </c>
      <c r="I57" s="147">
        <f t="shared" si="3"/>
        <v>0</v>
      </c>
      <c r="J57" s="147">
        <f t="shared" si="4"/>
        <v>0</v>
      </c>
      <c r="K57" s="146">
        <f t="shared" si="5"/>
        <v>0</v>
      </c>
      <c r="L57" s="146">
        <f t="shared" si="6"/>
        <v>0</v>
      </c>
      <c r="M57" s="146">
        <f t="shared" si="7"/>
        <v>0</v>
      </c>
    </row>
    <row r="58" spans="2:13" s="21" customFormat="1" ht="12.75">
      <c r="B58" s="86"/>
      <c r="C58" s="159"/>
      <c r="D58" s="111"/>
      <c r="E58" s="111"/>
      <c r="F58" s="87"/>
      <c r="G58" s="147">
        <f t="shared" si="1"/>
        <v>0</v>
      </c>
      <c r="H58" s="147">
        <f t="shared" si="2"/>
        <v>0</v>
      </c>
      <c r="I58" s="147">
        <f t="shared" si="3"/>
        <v>0</v>
      </c>
      <c r="J58" s="147">
        <f t="shared" si="4"/>
        <v>0</v>
      </c>
      <c r="K58" s="146">
        <f t="shared" si="5"/>
        <v>0</v>
      </c>
      <c r="L58" s="146">
        <f t="shared" si="6"/>
        <v>0</v>
      </c>
      <c r="M58" s="146">
        <f t="shared" si="7"/>
        <v>0</v>
      </c>
    </row>
    <row r="59" spans="2:13" s="21" customFormat="1" ht="12.75">
      <c r="B59" s="86"/>
      <c r="C59" s="162"/>
      <c r="D59" s="164"/>
      <c r="E59" s="164"/>
      <c r="F59" s="87"/>
      <c r="G59" s="147">
        <f t="shared" si="1"/>
        <v>0</v>
      </c>
      <c r="H59" s="147">
        <f t="shared" si="2"/>
        <v>0</v>
      </c>
      <c r="I59" s="147">
        <f t="shared" si="3"/>
        <v>0</v>
      </c>
      <c r="J59" s="147">
        <f t="shared" si="4"/>
        <v>0</v>
      </c>
      <c r="K59" s="146">
        <f t="shared" si="5"/>
        <v>0</v>
      </c>
      <c r="L59" s="146">
        <f t="shared" si="6"/>
        <v>0</v>
      </c>
      <c r="M59" s="146">
        <f t="shared" si="7"/>
        <v>0</v>
      </c>
    </row>
    <row r="60" spans="2:13" s="21" customFormat="1" ht="12.75">
      <c r="B60" s="86"/>
      <c r="C60" s="162"/>
      <c r="D60" s="164"/>
      <c r="E60" s="164"/>
      <c r="F60" s="87"/>
      <c r="G60" s="147">
        <f t="shared" si="1"/>
        <v>0</v>
      </c>
      <c r="H60" s="147">
        <f t="shared" si="2"/>
        <v>0</v>
      </c>
      <c r="I60" s="147">
        <f t="shared" si="3"/>
        <v>0</v>
      </c>
      <c r="J60" s="147">
        <f t="shared" si="4"/>
        <v>0</v>
      </c>
      <c r="K60" s="146">
        <f t="shared" si="5"/>
        <v>0</v>
      </c>
      <c r="L60" s="146">
        <f t="shared" si="6"/>
        <v>0</v>
      </c>
      <c r="M60" s="146">
        <f t="shared" si="7"/>
        <v>0</v>
      </c>
    </row>
    <row r="61" spans="2:13" s="21" customFormat="1" ht="12.75">
      <c r="B61" s="86"/>
      <c r="C61" s="162"/>
      <c r="D61" s="164"/>
      <c r="E61" s="164"/>
      <c r="F61" s="87"/>
      <c r="G61" s="147">
        <f t="shared" si="1"/>
        <v>0</v>
      </c>
      <c r="H61" s="147">
        <f t="shared" si="2"/>
        <v>0</v>
      </c>
      <c r="I61" s="147">
        <f t="shared" si="3"/>
        <v>0</v>
      </c>
      <c r="J61" s="147">
        <f t="shared" si="4"/>
        <v>0</v>
      </c>
      <c r="K61" s="146">
        <f t="shared" si="5"/>
        <v>0</v>
      </c>
      <c r="L61" s="146">
        <f t="shared" si="6"/>
        <v>0</v>
      </c>
      <c r="M61" s="146">
        <f t="shared" si="7"/>
        <v>0</v>
      </c>
    </row>
    <row r="62" spans="2:13" s="36" customFormat="1" ht="12.75">
      <c r="B62" s="89"/>
      <c r="C62" s="160"/>
      <c r="D62" s="163"/>
      <c r="E62" s="163"/>
      <c r="F62" s="80"/>
      <c r="G62" s="147">
        <f t="shared" si="1"/>
        <v>0</v>
      </c>
      <c r="H62" s="147">
        <f t="shared" si="2"/>
        <v>0</v>
      </c>
      <c r="I62" s="147">
        <f t="shared" si="3"/>
        <v>0</v>
      </c>
      <c r="J62" s="147">
        <f t="shared" si="4"/>
        <v>0</v>
      </c>
      <c r="K62" s="146">
        <f t="shared" si="5"/>
        <v>0</v>
      </c>
      <c r="L62" s="146">
        <f t="shared" si="6"/>
        <v>0</v>
      </c>
      <c r="M62" s="146">
        <f t="shared" si="7"/>
        <v>0</v>
      </c>
    </row>
    <row r="63" spans="2:13" s="36" customFormat="1" ht="12.75">
      <c r="B63" s="89"/>
      <c r="C63" s="160"/>
      <c r="D63" s="163"/>
      <c r="E63" s="163"/>
      <c r="F63" s="80"/>
      <c r="G63" s="147">
        <f t="shared" si="1"/>
        <v>0</v>
      </c>
      <c r="H63" s="147">
        <f t="shared" si="2"/>
        <v>0</v>
      </c>
      <c r="I63" s="147">
        <f t="shared" si="3"/>
        <v>0</v>
      </c>
      <c r="J63" s="147">
        <f t="shared" si="4"/>
        <v>0</v>
      </c>
      <c r="K63" s="146">
        <f t="shared" si="5"/>
        <v>0</v>
      </c>
      <c r="L63" s="146">
        <f t="shared" si="6"/>
        <v>0</v>
      </c>
      <c r="M63" s="146">
        <f t="shared" si="7"/>
        <v>0</v>
      </c>
    </row>
    <row r="64" spans="2:13" s="36" customFormat="1" ht="12.75">
      <c r="B64" s="89"/>
      <c r="C64" s="160"/>
      <c r="D64" s="163"/>
      <c r="E64" s="163"/>
      <c r="F64" s="80"/>
      <c r="G64" s="147">
        <f t="shared" si="1"/>
        <v>0</v>
      </c>
      <c r="H64" s="147">
        <f t="shared" si="2"/>
        <v>0</v>
      </c>
      <c r="I64" s="147">
        <f t="shared" si="3"/>
        <v>0</v>
      </c>
      <c r="J64" s="147">
        <f t="shared" si="4"/>
        <v>0</v>
      </c>
      <c r="K64" s="146">
        <f t="shared" si="5"/>
        <v>0</v>
      </c>
      <c r="L64" s="146">
        <f t="shared" si="6"/>
        <v>0</v>
      </c>
      <c r="M64" s="146">
        <f t="shared" si="7"/>
        <v>0</v>
      </c>
    </row>
    <row r="65" spans="2:13" s="36" customFormat="1" ht="12.75">
      <c r="B65" s="89"/>
      <c r="C65" s="160"/>
      <c r="D65" s="163"/>
      <c r="E65" s="163"/>
      <c r="F65" s="80"/>
      <c r="G65" s="147">
        <f t="shared" si="1"/>
        <v>0</v>
      </c>
      <c r="H65" s="147">
        <f t="shared" si="2"/>
        <v>0</v>
      </c>
      <c r="I65" s="147">
        <f t="shared" si="3"/>
        <v>0</v>
      </c>
      <c r="J65" s="147">
        <f t="shared" si="4"/>
        <v>0</v>
      </c>
      <c r="K65" s="146">
        <f t="shared" si="5"/>
        <v>0</v>
      </c>
      <c r="L65" s="146">
        <f t="shared" si="6"/>
        <v>0</v>
      </c>
      <c r="M65" s="146">
        <f t="shared" si="7"/>
        <v>0</v>
      </c>
    </row>
    <row r="66" spans="2:13" s="36" customFormat="1" ht="12.75">
      <c r="B66" s="89"/>
      <c r="C66" s="160"/>
      <c r="D66" s="163"/>
      <c r="E66" s="163"/>
      <c r="F66" s="80"/>
      <c r="G66" s="147">
        <f t="shared" si="1"/>
        <v>0</v>
      </c>
      <c r="H66" s="147">
        <f t="shared" si="2"/>
        <v>0</v>
      </c>
      <c r="I66" s="147">
        <f t="shared" si="3"/>
        <v>0</v>
      </c>
      <c r="J66" s="147">
        <f t="shared" si="4"/>
        <v>0</v>
      </c>
      <c r="K66" s="146">
        <f t="shared" si="5"/>
        <v>0</v>
      </c>
      <c r="L66" s="146">
        <f t="shared" si="6"/>
        <v>0</v>
      </c>
      <c r="M66" s="146">
        <f t="shared" si="7"/>
        <v>0</v>
      </c>
    </row>
    <row r="67" spans="2:13" s="36" customFormat="1" ht="12.75">
      <c r="B67" s="89"/>
      <c r="C67" s="160"/>
      <c r="D67" s="83"/>
      <c r="E67" s="83"/>
      <c r="F67" s="80"/>
      <c r="G67" s="147">
        <f t="shared" si="1"/>
        <v>0</v>
      </c>
      <c r="H67" s="147">
        <f t="shared" si="2"/>
        <v>0</v>
      </c>
      <c r="I67" s="147">
        <f t="shared" si="3"/>
        <v>0</v>
      </c>
      <c r="J67" s="147">
        <f t="shared" si="4"/>
        <v>0</v>
      </c>
      <c r="K67" s="146">
        <f t="shared" si="5"/>
        <v>0</v>
      </c>
      <c r="L67" s="146">
        <f t="shared" si="6"/>
        <v>0</v>
      </c>
      <c r="M67" s="146">
        <f t="shared" si="7"/>
        <v>0</v>
      </c>
    </row>
    <row r="68" spans="2:10" s="21" customFormat="1" ht="12.75">
      <c r="B68" s="27"/>
      <c r="C68"/>
      <c r="D68"/>
      <c r="E68"/>
      <c r="F68" s="6"/>
      <c r="G68"/>
      <c r="H68"/>
      <c r="I68"/>
      <c r="J68"/>
    </row>
    <row r="69" spans="2:10" s="21" customFormat="1" ht="15.75">
      <c r="B69" s="5" t="s">
        <v>254</v>
      </c>
      <c r="C69"/>
      <c r="D69"/>
      <c r="E69"/>
      <c r="F69" s="6"/>
      <c r="G69"/>
      <c r="H69"/>
      <c r="I69"/>
      <c r="J69"/>
    </row>
    <row r="70" spans="2:6" s="1" customFormat="1" ht="30.75" customHeight="1" thickBot="1">
      <c r="B70" s="24" t="s">
        <v>229</v>
      </c>
      <c r="C70" s="32" t="s">
        <v>230</v>
      </c>
      <c r="D70" s="32" t="s">
        <v>231</v>
      </c>
      <c r="E70" s="32" t="s">
        <v>232</v>
      </c>
      <c r="F70" s="33"/>
    </row>
    <row r="71" spans="2:6" s="1" customFormat="1" ht="22.5" customHeight="1" thickBot="1">
      <c r="B71" s="84"/>
      <c r="C71" s="141">
        <f>IF($B$71="paint brush/hand apply/roller",'Surface Finishing Input'!$C$5,IF($B$71="air atomization spray",'Surface Finishing Input'!$C$6,IF($B$71="airless spray",'Surface Finishing Input'!$C$7,IF($B$71="electrostatic/air atomization",'Surface Finishing Input'!$C$8,IF($B$71="electrostatic/airless",'Surface Finishing Input'!$C$9,IF($B$71="HVLP (high volume low pressure)",'Surface Finishing Input'!$C$10,IF($B$71="electrode deposition",'Surface Finishing Input'!$C$11,)))))))</f>
        <v>0</v>
      </c>
      <c r="D71" s="141">
        <f>IF($B$71="paint brush/hand apply/roller",'Surface Finishing Input'!$D$5,IF($B$71="air atomization spray",'Surface Finishing Input'!$D$6,IF($B$71="airless spray",'Surface Finishing Input'!$D$7,IF($B$71="electrostatic/air atomization",'Surface Finishing Input'!$D$8,IF($B$71="electrostatic/airless",'Surface Finishing Input'!$D$9,IF($B$71="HVLP (high volume low pressure)",'Surface Finishing Input'!$D$10,IF($B$71="electrode deposition",'Surface Finishing Input'!$D$11,)))))))</f>
        <v>0</v>
      </c>
      <c r="E71" s="141">
        <f>IF($B$71="paint brush/hand apply/roller",'Surface Finishing Input'!$E$5,IF($B$71="air atomization spray",'Surface Finishing Input'!$E$6,IF($B$71="airless spray",'Surface Finishing Input'!$E$7,IF($B$71="electrostatic/air atomization",'Surface Finishing Input'!$E$8,IF($B$71="electrostatic/airless",'Surface Finishing Input'!$E$9,IF($B$71="HVLP (high volume low pressure)",'Surface Finishing Input'!$E$10,IF($B$71="electrode deposition",'Surface Finishing Input'!$E$11,)))))))</f>
        <v>0</v>
      </c>
      <c r="F71" s="33"/>
    </row>
    <row r="72" spans="2:9" s="1" customFormat="1" ht="48" thickBot="1">
      <c r="B72" s="24" t="s">
        <v>233</v>
      </c>
      <c r="C72" s="32" t="s">
        <v>234</v>
      </c>
      <c r="D72" s="32" t="s">
        <v>235</v>
      </c>
      <c r="E72" s="32" t="s">
        <v>236</v>
      </c>
      <c r="F72" s="33"/>
      <c r="G72" s="1" t="s">
        <v>7</v>
      </c>
      <c r="I72" s="1" t="s">
        <v>6</v>
      </c>
    </row>
    <row r="73" spans="2:10" s="1" customFormat="1" ht="21" customHeight="1" thickBot="1">
      <c r="B73" s="85"/>
      <c r="C73" s="157">
        <f>IF($B$73="No Control Equip OR No Credit Taken","0%",IF($B$73="wall or panel filter- total enclosure",'Surface Finishing Input'!$C$15,IF($B$73="wall or panel filter- certified hood",'Surface Finishing Input'!$C$16,IF($B$73="wall or panel filter- non-certified hood",'Surface Finishing Input'!$C$17,IF($B$73="HEPA or ULPA Filter- Total enclosure",'Surface Finishing Input'!$C$18,IF($B$73="HEPA or ULPA Filter- certified hood",'Surface Finishing Input'!$C$19,IF($B$73="HEPA or ULPA Filter- non-certified hood",'Surface Finishing Input'!$C$20,)))))))</f>
        <v>0</v>
      </c>
      <c r="D73" s="157">
        <f>IF($B$73="No Control Equip OR No Credit Taken","0%",IF($B$73="wall or panel filter- total enclosure",'Surface Finishing Input'!$D$15,IF($B$73="wall or panel filter- certified hood",'Surface Finishing Input'!$D$16,IF($B$73="wall or panel filter- non-certified hood",'Surface Finishing Input'!$D$17,IF($B$73="HEPA or ULPA Filter- Total enclosure",'Surface Finishing Input'!$D$18,IF($B$73="HEPA or ULPA Filter- certified hood",'Surface Finishing Input'!$D$19,IF($B$73="HEPA or ULPA Filter- non-certified hood",'Surface Finishing Input'!$D$20,)))))))</f>
        <v>0</v>
      </c>
      <c r="E73" s="157">
        <f>IF($B$73="No Control Equip OR No Credit Taken","0%",IF($B$73="wall or panel filter- total enclosure",'Surface Finishing Input'!$E$15,IF($B$73="wall or panel filter- certified hood",'Surface Finishing Input'!$E$16,IF($B$73="wall or panel filter- non-certified hood",'Surface Finishing Input'!$E$17,IF($B$73="HEPA or ULPA Filter- Total enclosure",'Surface Finishing Input'!$E$18,IF($B$73="HEPA or ULPA Filter- certified hood",'Surface Finishing Input'!$E$19,IF($B$73="HEPA or ULPA Filter- non-certified hood",'Surface Finishing Input'!$E$20,)))))))</f>
        <v>0</v>
      </c>
      <c r="F73" s="28"/>
      <c r="G73" s="23"/>
      <c r="H73" s="23"/>
      <c r="I73" s="23"/>
      <c r="J73" s="23"/>
    </row>
    <row r="74" spans="2:10" s="1" customFormat="1" ht="21" customHeight="1">
      <c r="B74" s="124"/>
      <c r="C74" s="130"/>
      <c r="D74" s="130"/>
      <c r="E74" s="130"/>
      <c r="F74" s="28"/>
      <c r="G74" s="23"/>
      <c r="H74" s="23"/>
      <c r="I74" s="23"/>
      <c r="J74" s="23"/>
    </row>
    <row r="75" spans="2:13" s="34" customFormat="1" ht="12.75">
      <c r="B75" s="131"/>
      <c r="C75" s="131"/>
      <c r="D75" s="131"/>
      <c r="E75" s="131"/>
      <c r="F75" s="25"/>
      <c r="G75" s="182" t="s">
        <v>283</v>
      </c>
      <c r="H75" s="182"/>
      <c r="I75" s="182"/>
      <c r="J75" s="182"/>
      <c r="K75" s="187" t="s">
        <v>282</v>
      </c>
      <c r="L75" s="188"/>
      <c r="M75" s="212"/>
    </row>
    <row r="76" spans="2:13" ht="15.75">
      <c r="B76" s="186" t="s">
        <v>257</v>
      </c>
      <c r="C76" s="55" t="s">
        <v>223</v>
      </c>
      <c r="D76" s="136" t="s">
        <v>224</v>
      </c>
      <c r="E76" s="55" t="s">
        <v>263</v>
      </c>
      <c r="F76" s="128" t="s">
        <v>225</v>
      </c>
      <c r="G76" s="55" t="s">
        <v>219</v>
      </c>
      <c r="H76" s="55" t="s">
        <v>8</v>
      </c>
      <c r="I76" s="55" t="s">
        <v>287</v>
      </c>
      <c r="J76" s="126" t="s">
        <v>288</v>
      </c>
      <c r="K76" s="55" t="s">
        <v>8</v>
      </c>
      <c r="L76" s="55" t="s">
        <v>287</v>
      </c>
      <c r="M76" s="126" t="s">
        <v>288</v>
      </c>
    </row>
    <row r="77" spans="2:13" ht="13.5">
      <c r="B77" s="186"/>
      <c r="C77" s="132" t="s">
        <v>226</v>
      </c>
      <c r="D77" s="132"/>
      <c r="E77" s="133" t="s">
        <v>286</v>
      </c>
      <c r="F77" s="134" t="s">
        <v>227</v>
      </c>
      <c r="G77" s="189" t="s">
        <v>284</v>
      </c>
      <c r="H77" s="209"/>
      <c r="I77" s="209"/>
      <c r="J77" s="210"/>
      <c r="K77" s="187" t="s">
        <v>284</v>
      </c>
      <c r="L77" s="188"/>
      <c r="M77" s="212"/>
    </row>
    <row r="78" spans="2:13" s="37" customFormat="1" ht="12.75">
      <c r="B78" s="127"/>
      <c r="C78" s="118"/>
      <c r="D78" s="109"/>
      <c r="E78" s="109"/>
      <c r="F78" s="110"/>
      <c r="G78" s="147">
        <f>($C78*$D78*F78)/2000</f>
        <v>0</v>
      </c>
      <c r="H78" s="147">
        <f>(($C78*$E78*F78*(1-$C$71))/2000)</f>
        <v>0</v>
      </c>
      <c r="I78" s="147">
        <f>$C78*$E78*F78*(1-$D$71)/2000</f>
        <v>0</v>
      </c>
      <c r="J78" s="147">
        <f>$C78*$E78*F78*(1-$E$71)/2000</f>
        <v>0</v>
      </c>
      <c r="K78" s="147">
        <f>(($C78*$E78*$F78*(1-$C$71)*(1-$C$73))/2000)</f>
        <v>0</v>
      </c>
      <c r="L78" s="147">
        <f>$C78*$E78*$F78*(1-$D$71)*(1-$D$73)/2000</f>
        <v>0</v>
      </c>
      <c r="M78" s="147">
        <f>$C78*$E78*$F78*(1-$E$71)*(1-$E$73)/2000</f>
        <v>0</v>
      </c>
    </row>
    <row r="79" spans="2:13" s="37" customFormat="1" ht="12.75">
      <c r="B79" s="77"/>
      <c r="C79" s="81"/>
      <c r="D79" s="111"/>
      <c r="E79" s="111"/>
      <c r="F79" s="80"/>
      <c r="G79" s="147">
        <f aca="true" t="shared" si="8" ref="G79:G103">($C79*$D79*F79)/2000</f>
        <v>0</v>
      </c>
      <c r="H79" s="147">
        <f aca="true" t="shared" si="9" ref="H79:H103">(($C79*$E79*F79*(1-$C$71))/2000)</f>
        <v>0</v>
      </c>
      <c r="I79" s="147">
        <f aca="true" t="shared" si="10" ref="I79:I103">$C79*$E79*F79*(1-$D$71)/2000</f>
        <v>0</v>
      </c>
      <c r="J79" s="147">
        <f aca="true" t="shared" si="11" ref="J79:J103">$C79*$E79*F79*(1-$E$71)/2000</f>
        <v>0</v>
      </c>
      <c r="K79" s="147">
        <f aca="true" t="shared" si="12" ref="K79:K103">(($C79*$E79*$F79*(1-$C$71)*(1-$C$73))/2000)</f>
        <v>0</v>
      </c>
      <c r="L79" s="147">
        <f aca="true" t="shared" si="13" ref="L79:L103">$C79*$E79*$F79*(1-$D$71)*(1-$D$73)/2000</f>
        <v>0</v>
      </c>
      <c r="M79" s="147">
        <f aca="true" t="shared" si="14" ref="M79:M103">$C79*$E79*$F79*(1-$E$71)*(1-$E$73)/2000</f>
        <v>0</v>
      </c>
    </row>
    <row r="80" spans="2:13" s="37" customFormat="1" ht="12.75">
      <c r="B80" s="77"/>
      <c r="C80" s="81"/>
      <c r="D80" s="111"/>
      <c r="E80" s="111"/>
      <c r="F80" s="80"/>
      <c r="G80" s="147">
        <f t="shared" si="8"/>
        <v>0</v>
      </c>
      <c r="H80" s="147">
        <f t="shared" si="9"/>
        <v>0</v>
      </c>
      <c r="I80" s="147">
        <f t="shared" si="10"/>
        <v>0</v>
      </c>
      <c r="J80" s="147">
        <f t="shared" si="11"/>
        <v>0</v>
      </c>
      <c r="K80" s="147">
        <f t="shared" si="12"/>
        <v>0</v>
      </c>
      <c r="L80" s="147">
        <f t="shared" si="13"/>
        <v>0</v>
      </c>
      <c r="M80" s="147">
        <f t="shared" si="14"/>
        <v>0</v>
      </c>
    </row>
    <row r="81" spans="2:13" s="37" customFormat="1" ht="12.75">
      <c r="B81" s="77"/>
      <c r="C81" s="81"/>
      <c r="D81" s="111"/>
      <c r="E81" s="111"/>
      <c r="F81" s="80"/>
      <c r="G81" s="147">
        <f t="shared" si="8"/>
        <v>0</v>
      </c>
      <c r="H81" s="147">
        <f t="shared" si="9"/>
        <v>0</v>
      </c>
      <c r="I81" s="147">
        <f t="shared" si="10"/>
        <v>0</v>
      </c>
      <c r="J81" s="147">
        <f t="shared" si="11"/>
        <v>0</v>
      </c>
      <c r="K81" s="147">
        <f t="shared" si="12"/>
        <v>0</v>
      </c>
      <c r="L81" s="147">
        <f t="shared" si="13"/>
        <v>0</v>
      </c>
      <c r="M81" s="147">
        <f t="shared" si="14"/>
        <v>0</v>
      </c>
    </row>
    <row r="82" spans="2:13" s="37" customFormat="1" ht="12.75">
      <c r="B82" s="77"/>
      <c r="C82" s="81"/>
      <c r="D82" s="111"/>
      <c r="E82" s="111"/>
      <c r="F82" s="80"/>
      <c r="G82" s="147">
        <f t="shared" si="8"/>
        <v>0</v>
      </c>
      <c r="H82" s="147">
        <f t="shared" si="9"/>
        <v>0</v>
      </c>
      <c r="I82" s="147">
        <f t="shared" si="10"/>
        <v>0</v>
      </c>
      <c r="J82" s="147">
        <f t="shared" si="11"/>
        <v>0</v>
      </c>
      <c r="K82" s="147">
        <f t="shared" si="12"/>
        <v>0</v>
      </c>
      <c r="L82" s="147">
        <f t="shared" si="13"/>
        <v>0</v>
      </c>
      <c r="M82" s="147">
        <f t="shared" si="14"/>
        <v>0</v>
      </c>
    </row>
    <row r="83" spans="2:13" s="37" customFormat="1" ht="12.75">
      <c r="B83" s="77"/>
      <c r="C83" s="82"/>
      <c r="D83" s="163"/>
      <c r="E83" s="163"/>
      <c r="F83" s="80"/>
      <c r="G83" s="147">
        <f t="shared" si="8"/>
        <v>0</v>
      </c>
      <c r="H83" s="147">
        <f t="shared" si="9"/>
        <v>0</v>
      </c>
      <c r="I83" s="147">
        <f t="shared" si="10"/>
        <v>0</v>
      </c>
      <c r="J83" s="147">
        <f t="shared" si="11"/>
        <v>0</v>
      </c>
      <c r="K83" s="147">
        <f t="shared" si="12"/>
        <v>0</v>
      </c>
      <c r="L83" s="147">
        <f t="shared" si="13"/>
        <v>0</v>
      </c>
      <c r="M83" s="147">
        <f t="shared" si="14"/>
        <v>0</v>
      </c>
    </row>
    <row r="84" spans="2:13" s="37" customFormat="1" ht="12.75">
      <c r="B84" s="77"/>
      <c r="C84" s="81"/>
      <c r="D84" s="111"/>
      <c r="E84" s="111"/>
      <c r="F84" s="80"/>
      <c r="G84" s="147">
        <f t="shared" si="8"/>
        <v>0</v>
      </c>
      <c r="H84" s="147">
        <f t="shared" si="9"/>
        <v>0</v>
      </c>
      <c r="I84" s="147">
        <f t="shared" si="10"/>
        <v>0</v>
      </c>
      <c r="J84" s="147">
        <f t="shared" si="11"/>
        <v>0</v>
      </c>
      <c r="K84" s="147">
        <f t="shared" si="12"/>
        <v>0</v>
      </c>
      <c r="L84" s="147">
        <f t="shared" si="13"/>
        <v>0</v>
      </c>
      <c r="M84" s="147">
        <f t="shared" si="14"/>
        <v>0</v>
      </c>
    </row>
    <row r="85" spans="2:13" s="37" customFormat="1" ht="12.75">
      <c r="B85" s="77"/>
      <c r="C85" s="81"/>
      <c r="D85" s="111"/>
      <c r="E85" s="111"/>
      <c r="F85" s="80"/>
      <c r="G85" s="147">
        <f t="shared" si="8"/>
        <v>0</v>
      </c>
      <c r="H85" s="147">
        <f t="shared" si="9"/>
        <v>0</v>
      </c>
      <c r="I85" s="147">
        <f t="shared" si="10"/>
        <v>0</v>
      </c>
      <c r="J85" s="147">
        <f t="shared" si="11"/>
        <v>0</v>
      </c>
      <c r="K85" s="147">
        <f t="shared" si="12"/>
        <v>0</v>
      </c>
      <c r="L85" s="147">
        <f t="shared" si="13"/>
        <v>0</v>
      </c>
      <c r="M85" s="147">
        <f t="shared" si="14"/>
        <v>0</v>
      </c>
    </row>
    <row r="86" spans="2:13" s="37" customFormat="1" ht="12.75">
      <c r="B86" s="77"/>
      <c r="C86" s="78"/>
      <c r="D86" s="111"/>
      <c r="E86" s="111"/>
      <c r="F86" s="80"/>
      <c r="G86" s="147">
        <f t="shared" si="8"/>
        <v>0</v>
      </c>
      <c r="H86" s="147">
        <f t="shared" si="9"/>
        <v>0</v>
      </c>
      <c r="I86" s="147">
        <f t="shared" si="10"/>
        <v>0</v>
      </c>
      <c r="J86" s="147">
        <f t="shared" si="11"/>
        <v>0</v>
      </c>
      <c r="K86" s="147">
        <f t="shared" si="12"/>
        <v>0</v>
      </c>
      <c r="L86" s="147">
        <f t="shared" si="13"/>
        <v>0</v>
      </c>
      <c r="M86" s="147">
        <f t="shared" si="14"/>
        <v>0</v>
      </c>
    </row>
    <row r="87" spans="2:13" s="37" customFormat="1" ht="12.75">
      <c r="B87" s="77"/>
      <c r="C87" s="78"/>
      <c r="D87" s="111"/>
      <c r="E87" s="111"/>
      <c r="F87" s="80"/>
      <c r="G87" s="147">
        <f t="shared" si="8"/>
        <v>0</v>
      </c>
      <c r="H87" s="147">
        <f t="shared" si="9"/>
        <v>0</v>
      </c>
      <c r="I87" s="147">
        <f t="shared" si="10"/>
        <v>0</v>
      </c>
      <c r="J87" s="147">
        <f t="shared" si="11"/>
        <v>0</v>
      </c>
      <c r="K87" s="147">
        <f t="shared" si="12"/>
        <v>0</v>
      </c>
      <c r="L87" s="147">
        <f t="shared" si="13"/>
        <v>0</v>
      </c>
      <c r="M87" s="147">
        <f t="shared" si="14"/>
        <v>0</v>
      </c>
    </row>
    <row r="88" spans="2:13" s="37" customFormat="1" ht="12.75">
      <c r="B88" s="77"/>
      <c r="C88" s="78"/>
      <c r="D88" s="111"/>
      <c r="E88" s="111"/>
      <c r="F88" s="80"/>
      <c r="G88" s="147">
        <f t="shared" si="8"/>
        <v>0</v>
      </c>
      <c r="H88" s="147">
        <f t="shared" si="9"/>
        <v>0</v>
      </c>
      <c r="I88" s="147">
        <f t="shared" si="10"/>
        <v>0</v>
      </c>
      <c r="J88" s="147">
        <f t="shared" si="11"/>
        <v>0</v>
      </c>
      <c r="K88" s="147">
        <f t="shared" si="12"/>
        <v>0</v>
      </c>
      <c r="L88" s="147">
        <f t="shared" si="13"/>
        <v>0</v>
      </c>
      <c r="M88" s="147">
        <f t="shared" si="14"/>
        <v>0</v>
      </c>
    </row>
    <row r="89" spans="2:13" s="3" customFormat="1" ht="12.75">
      <c r="B89" s="86"/>
      <c r="C89" s="81"/>
      <c r="D89" s="111"/>
      <c r="E89" s="111"/>
      <c r="F89" s="87"/>
      <c r="G89" s="147">
        <f t="shared" si="8"/>
        <v>0</v>
      </c>
      <c r="H89" s="147">
        <f t="shared" si="9"/>
        <v>0</v>
      </c>
      <c r="I89" s="147">
        <f t="shared" si="10"/>
        <v>0</v>
      </c>
      <c r="J89" s="147">
        <f t="shared" si="11"/>
        <v>0</v>
      </c>
      <c r="K89" s="147">
        <f t="shared" si="12"/>
        <v>0</v>
      </c>
      <c r="L89" s="147">
        <f t="shared" si="13"/>
        <v>0</v>
      </c>
      <c r="M89" s="147">
        <f t="shared" si="14"/>
        <v>0</v>
      </c>
    </row>
    <row r="90" spans="2:13" s="3" customFormat="1" ht="12.75">
      <c r="B90" s="86"/>
      <c r="C90" s="81"/>
      <c r="D90" s="111"/>
      <c r="E90" s="111"/>
      <c r="F90" s="87"/>
      <c r="G90" s="147">
        <f t="shared" si="8"/>
        <v>0</v>
      </c>
      <c r="H90" s="147">
        <f t="shared" si="9"/>
        <v>0</v>
      </c>
      <c r="I90" s="147">
        <f t="shared" si="10"/>
        <v>0</v>
      </c>
      <c r="J90" s="147">
        <f t="shared" si="11"/>
        <v>0</v>
      </c>
      <c r="K90" s="147">
        <f t="shared" si="12"/>
        <v>0</v>
      </c>
      <c r="L90" s="147">
        <f t="shared" si="13"/>
        <v>0</v>
      </c>
      <c r="M90" s="147">
        <f t="shared" si="14"/>
        <v>0</v>
      </c>
    </row>
    <row r="91" spans="2:13" s="3" customFormat="1" ht="12.75">
      <c r="B91" s="86"/>
      <c r="C91" s="81"/>
      <c r="D91" s="111"/>
      <c r="E91" s="111"/>
      <c r="F91" s="87"/>
      <c r="G91" s="147">
        <f t="shared" si="8"/>
        <v>0</v>
      </c>
      <c r="H91" s="147">
        <f t="shared" si="9"/>
        <v>0</v>
      </c>
      <c r="I91" s="147">
        <f t="shared" si="10"/>
        <v>0</v>
      </c>
      <c r="J91" s="147">
        <f t="shared" si="11"/>
        <v>0</v>
      </c>
      <c r="K91" s="147">
        <f t="shared" si="12"/>
        <v>0</v>
      </c>
      <c r="L91" s="147">
        <f t="shared" si="13"/>
        <v>0</v>
      </c>
      <c r="M91" s="147">
        <f t="shared" si="14"/>
        <v>0</v>
      </c>
    </row>
    <row r="92" spans="2:13" s="3" customFormat="1" ht="12.75">
      <c r="B92" s="86"/>
      <c r="C92" s="81"/>
      <c r="D92" s="111"/>
      <c r="E92" s="111"/>
      <c r="F92" s="87"/>
      <c r="G92" s="147">
        <f t="shared" si="8"/>
        <v>0</v>
      </c>
      <c r="H92" s="147">
        <f t="shared" si="9"/>
        <v>0</v>
      </c>
      <c r="I92" s="147">
        <f t="shared" si="10"/>
        <v>0</v>
      </c>
      <c r="J92" s="147">
        <f t="shared" si="11"/>
        <v>0</v>
      </c>
      <c r="K92" s="147">
        <f t="shared" si="12"/>
        <v>0</v>
      </c>
      <c r="L92" s="147">
        <f t="shared" si="13"/>
        <v>0</v>
      </c>
      <c r="M92" s="147">
        <f t="shared" si="14"/>
        <v>0</v>
      </c>
    </row>
    <row r="93" spans="2:13" s="3" customFormat="1" ht="12.75">
      <c r="B93" s="86"/>
      <c r="C93" s="81"/>
      <c r="D93" s="111"/>
      <c r="E93" s="111"/>
      <c r="F93" s="87"/>
      <c r="G93" s="147">
        <f t="shared" si="8"/>
        <v>0</v>
      </c>
      <c r="H93" s="147">
        <f t="shared" si="9"/>
        <v>0</v>
      </c>
      <c r="I93" s="147">
        <f t="shared" si="10"/>
        <v>0</v>
      </c>
      <c r="J93" s="147">
        <f t="shared" si="11"/>
        <v>0</v>
      </c>
      <c r="K93" s="147">
        <f t="shared" si="12"/>
        <v>0</v>
      </c>
      <c r="L93" s="147">
        <f t="shared" si="13"/>
        <v>0</v>
      </c>
      <c r="M93" s="147">
        <f t="shared" si="14"/>
        <v>0</v>
      </c>
    </row>
    <row r="94" spans="2:13" s="3" customFormat="1" ht="12.75">
      <c r="B94" s="86"/>
      <c r="C94" s="81"/>
      <c r="D94" s="111"/>
      <c r="E94" s="111"/>
      <c r="F94" s="87"/>
      <c r="G94" s="147">
        <f t="shared" si="8"/>
        <v>0</v>
      </c>
      <c r="H94" s="147">
        <f t="shared" si="9"/>
        <v>0</v>
      </c>
      <c r="I94" s="147">
        <f t="shared" si="10"/>
        <v>0</v>
      </c>
      <c r="J94" s="147">
        <f t="shared" si="11"/>
        <v>0</v>
      </c>
      <c r="K94" s="147">
        <f t="shared" si="12"/>
        <v>0</v>
      </c>
      <c r="L94" s="147">
        <f t="shared" si="13"/>
        <v>0</v>
      </c>
      <c r="M94" s="147">
        <f t="shared" si="14"/>
        <v>0</v>
      </c>
    </row>
    <row r="95" spans="2:13" s="3" customFormat="1" ht="12.75">
      <c r="B95" s="86"/>
      <c r="C95" s="88"/>
      <c r="D95" s="164"/>
      <c r="E95" s="164"/>
      <c r="F95" s="87"/>
      <c r="G95" s="147">
        <f t="shared" si="8"/>
        <v>0</v>
      </c>
      <c r="H95" s="147">
        <f t="shared" si="9"/>
        <v>0</v>
      </c>
      <c r="I95" s="147">
        <f t="shared" si="10"/>
        <v>0</v>
      </c>
      <c r="J95" s="147">
        <f t="shared" si="11"/>
        <v>0</v>
      </c>
      <c r="K95" s="147">
        <f t="shared" si="12"/>
        <v>0</v>
      </c>
      <c r="L95" s="147">
        <f t="shared" si="13"/>
        <v>0</v>
      </c>
      <c r="M95" s="147">
        <f t="shared" si="14"/>
        <v>0</v>
      </c>
    </row>
    <row r="96" spans="2:13" s="3" customFormat="1" ht="12.75">
      <c r="B96" s="86"/>
      <c r="C96" s="88"/>
      <c r="D96" s="164"/>
      <c r="E96" s="164"/>
      <c r="F96" s="87"/>
      <c r="G96" s="147">
        <f t="shared" si="8"/>
        <v>0</v>
      </c>
      <c r="H96" s="147">
        <f t="shared" si="9"/>
        <v>0</v>
      </c>
      <c r="I96" s="147">
        <f t="shared" si="10"/>
        <v>0</v>
      </c>
      <c r="J96" s="147">
        <f t="shared" si="11"/>
        <v>0</v>
      </c>
      <c r="K96" s="147">
        <f t="shared" si="12"/>
        <v>0</v>
      </c>
      <c r="L96" s="147">
        <f t="shared" si="13"/>
        <v>0</v>
      </c>
      <c r="M96" s="147">
        <f t="shared" si="14"/>
        <v>0</v>
      </c>
    </row>
    <row r="97" spans="2:13" s="3" customFormat="1" ht="12.75">
      <c r="B97" s="86"/>
      <c r="C97" s="88"/>
      <c r="D97" s="164"/>
      <c r="E97" s="164"/>
      <c r="F97" s="87"/>
      <c r="G97" s="147">
        <f t="shared" si="8"/>
        <v>0</v>
      </c>
      <c r="H97" s="147">
        <f t="shared" si="9"/>
        <v>0</v>
      </c>
      <c r="I97" s="147">
        <f t="shared" si="10"/>
        <v>0</v>
      </c>
      <c r="J97" s="147">
        <f t="shared" si="11"/>
        <v>0</v>
      </c>
      <c r="K97" s="147">
        <f t="shared" si="12"/>
        <v>0</v>
      </c>
      <c r="L97" s="147">
        <f t="shared" si="13"/>
        <v>0</v>
      </c>
      <c r="M97" s="147">
        <f t="shared" si="14"/>
        <v>0</v>
      </c>
    </row>
    <row r="98" spans="2:13" s="37" customFormat="1" ht="12.75">
      <c r="B98" s="89"/>
      <c r="C98" s="82"/>
      <c r="D98" s="163"/>
      <c r="E98" s="163"/>
      <c r="F98" s="80"/>
      <c r="G98" s="147">
        <f t="shared" si="8"/>
        <v>0</v>
      </c>
      <c r="H98" s="147">
        <f t="shared" si="9"/>
        <v>0</v>
      </c>
      <c r="I98" s="147">
        <f t="shared" si="10"/>
        <v>0</v>
      </c>
      <c r="J98" s="147">
        <f t="shared" si="11"/>
        <v>0</v>
      </c>
      <c r="K98" s="147">
        <f t="shared" si="12"/>
        <v>0</v>
      </c>
      <c r="L98" s="147">
        <f t="shared" si="13"/>
        <v>0</v>
      </c>
      <c r="M98" s="147">
        <f t="shared" si="14"/>
        <v>0</v>
      </c>
    </row>
    <row r="99" spans="2:13" s="37" customFormat="1" ht="12.75">
      <c r="B99" s="89"/>
      <c r="C99" s="82"/>
      <c r="D99" s="163"/>
      <c r="E99" s="163"/>
      <c r="F99" s="80"/>
      <c r="G99" s="147">
        <f t="shared" si="8"/>
        <v>0</v>
      </c>
      <c r="H99" s="147">
        <f t="shared" si="9"/>
        <v>0</v>
      </c>
      <c r="I99" s="147">
        <f t="shared" si="10"/>
        <v>0</v>
      </c>
      <c r="J99" s="147">
        <f t="shared" si="11"/>
        <v>0</v>
      </c>
      <c r="K99" s="147">
        <f t="shared" si="12"/>
        <v>0</v>
      </c>
      <c r="L99" s="147">
        <f t="shared" si="13"/>
        <v>0</v>
      </c>
      <c r="M99" s="147">
        <f t="shared" si="14"/>
        <v>0</v>
      </c>
    </row>
    <row r="100" spans="2:13" s="37" customFormat="1" ht="12.75">
      <c r="B100" s="89"/>
      <c r="C100" s="82"/>
      <c r="D100" s="163"/>
      <c r="E100" s="163"/>
      <c r="F100" s="80"/>
      <c r="G100" s="147">
        <f t="shared" si="8"/>
        <v>0</v>
      </c>
      <c r="H100" s="147">
        <f t="shared" si="9"/>
        <v>0</v>
      </c>
      <c r="I100" s="147">
        <f t="shared" si="10"/>
        <v>0</v>
      </c>
      <c r="J100" s="147">
        <f t="shared" si="11"/>
        <v>0</v>
      </c>
      <c r="K100" s="147">
        <f t="shared" si="12"/>
        <v>0</v>
      </c>
      <c r="L100" s="147">
        <f t="shared" si="13"/>
        <v>0</v>
      </c>
      <c r="M100" s="147">
        <f t="shared" si="14"/>
        <v>0</v>
      </c>
    </row>
    <row r="101" spans="2:13" s="37" customFormat="1" ht="12.75">
      <c r="B101" s="89"/>
      <c r="C101" s="82"/>
      <c r="D101" s="163"/>
      <c r="E101" s="163"/>
      <c r="F101" s="80"/>
      <c r="G101" s="147">
        <f t="shared" si="8"/>
        <v>0</v>
      </c>
      <c r="H101" s="147">
        <f t="shared" si="9"/>
        <v>0</v>
      </c>
      <c r="I101" s="147">
        <f t="shared" si="10"/>
        <v>0</v>
      </c>
      <c r="J101" s="147">
        <f t="shared" si="11"/>
        <v>0</v>
      </c>
      <c r="K101" s="147">
        <f t="shared" si="12"/>
        <v>0</v>
      </c>
      <c r="L101" s="147">
        <f t="shared" si="13"/>
        <v>0</v>
      </c>
      <c r="M101" s="147">
        <f t="shared" si="14"/>
        <v>0</v>
      </c>
    </row>
    <row r="102" spans="2:13" s="37" customFormat="1" ht="12.75">
      <c r="B102" s="89"/>
      <c r="C102" s="82"/>
      <c r="D102" s="163"/>
      <c r="E102" s="163"/>
      <c r="F102" s="80"/>
      <c r="G102" s="147">
        <f t="shared" si="8"/>
        <v>0</v>
      </c>
      <c r="H102" s="147">
        <f t="shared" si="9"/>
        <v>0</v>
      </c>
      <c r="I102" s="147">
        <f t="shared" si="10"/>
        <v>0</v>
      </c>
      <c r="J102" s="147">
        <f t="shared" si="11"/>
        <v>0</v>
      </c>
      <c r="K102" s="147">
        <f t="shared" si="12"/>
        <v>0</v>
      </c>
      <c r="L102" s="147">
        <f t="shared" si="13"/>
        <v>0</v>
      </c>
      <c r="M102" s="147">
        <f t="shared" si="14"/>
        <v>0</v>
      </c>
    </row>
    <row r="103" spans="2:13" s="37" customFormat="1" ht="12.75">
      <c r="B103" s="89"/>
      <c r="C103" s="82"/>
      <c r="D103" s="163"/>
      <c r="E103" s="163"/>
      <c r="F103" s="80"/>
      <c r="G103" s="147">
        <f t="shared" si="8"/>
        <v>0</v>
      </c>
      <c r="H103" s="147">
        <f t="shared" si="9"/>
        <v>0</v>
      </c>
      <c r="I103" s="147">
        <f t="shared" si="10"/>
        <v>0</v>
      </c>
      <c r="J103" s="147">
        <f t="shared" si="11"/>
        <v>0</v>
      </c>
      <c r="K103" s="147">
        <f t="shared" si="12"/>
        <v>0</v>
      </c>
      <c r="L103" s="147">
        <f t="shared" si="13"/>
        <v>0</v>
      </c>
      <c r="M103" s="147">
        <f t="shared" si="14"/>
        <v>0</v>
      </c>
    </row>
    <row r="104" ht="12.75">
      <c r="H104" s="51"/>
    </row>
    <row r="105" ht="15.75">
      <c r="B105" s="5" t="s">
        <v>255</v>
      </c>
    </row>
    <row r="106" spans="2:6" s="1" customFormat="1" ht="30.75" customHeight="1" thickBot="1">
      <c r="B106" s="24" t="s">
        <v>229</v>
      </c>
      <c r="C106" s="32" t="s">
        <v>230</v>
      </c>
      <c r="D106" s="32" t="s">
        <v>231</v>
      </c>
      <c r="E106" s="32" t="s">
        <v>232</v>
      </c>
      <c r="F106" s="33"/>
    </row>
    <row r="107" spans="2:6" s="1" customFormat="1" ht="28.5" customHeight="1" thickBot="1">
      <c r="B107" s="84"/>
      <c r="C107" s="141">
        <f>IF($B$107="paint brush/hand apply/roller",'Surface Finishing Input'!$C$5,IF($B$107="air atomization spray",'Surface Finishing Input'!$C$6,IF($B$107="airless spray",'Surface Finishing Input'!$C$7,IF($B$107="electrostatic/air atomization",'Surface Finishing Input'!$C$8,IF($B$107="electrostatic/airless",'Surface Finishing Input'!$C$9,IF($B$107="HVLP (high volume low pressure)",'Surface Finishing Input'!$C$10,IF($B$107="electrode deposition",'Surface Finishing Input'!$C$11,)))))))</f>
        <v>0</v>
      </c>
      <c r="D107" s="141">
        <f>IF($B$107="paint brush/hand apply/roller",'Surface Finishing Input'!$D$5,IF($B$107="air atomization spray",'Surface Finishing Input'!$D$6,IF($B$107="airless spray",'Surface Finishing Input'!$D$7,IF($B$107="electrostatic/air atomization",'Surface Finishing Input'!$D$8,IF($B$107="electrostatic/airless",'Surface Finishing Input'!$D$9,IF($B$107="HVLP (high volume low pressure)",'Surface Finishing Input'!$D$10,IF($B$107="electrode deposition",'Surface Finishing Input'!$D$11,)))))))</f>
        <v>0</v>
      </c>
      <c r="E107" s="141">
        <f>IF($B$107="paint brush/hand apply/roller",'Surface Finishing Input'!$E$5,IF($B$107="air atomization spray",'Surface Finishing Input'!$E$6,IF($B$107="airless spray",'Surface Finishing Input'!$E$7,IF($B$107="electrostatic/air atomization",'Surface Finishing Input'!$E$8,IF($B$107="electrostatic/airless",'Surface Finishing Input'!$E$9,IF($B$107="HVLP (high volume low pressure)",'Surface Finishing Input'!$E$10,IF($B$107="electrode deposition",'Surface Finishing Input'!$E$11,)))))))</f>
        <v>0</v>
      </c>
      <c r="F107" s="33"/>
    </row>
    <row r="108" spans="2:9" s="1" customFormat="1" ht="27.75" thickBot="1">
      <c r="B108" s="24" t="s">
        <v>233</v>
      </c>
      <c r="C108" s="32" t="s">
        <v>234</v>
      </c>
      <c r="D108" s="32" t="s">
        <v>235</v>
      </c>
      <c r="E108" s="32" t="s">
        <v>236</v>
      </c>
      <c r="F108" s="33"/>
      <c r="G108" s="1" t="s">
        <v>7</v>
      </c>
      <c r="I108" s="1" t="s">
        <v>6</v>
      </c>
    </row>
    <row r="109" spans="2:10" s="1" customFormat="1" ht="26.25" customHeight="1" thickBot="1">
      <c r="B109" s="85"/>
      <c r="C109" s="157">
        <f>IF($B$109="No Control Equip OR No Credit Taken","0%",IF($B$109="wall or panel filter- total enclosure",'Surface Finishing Input'!$C$15,IF($B$109="wall or panel filter- certified hood",'Surface Finishing Input'!$C$16,IF($B$109="wall or panel filter- non-certified hood",'Surface Finishing Input'!$C$17,IF($B$109="HEPA or ULPA Filter- Total enclosure",'Surface Finishing Input'!$C$18,IF($B$109="HEPA or ULPA Filter- certified hood",'Surface Finishing Input'!$C$19,IF($B$109="HEPA or ULPA Filter- non-certified hood",'Surface Finishing Input'!$C$20,)))))))</f>
        <v>0</v>
      </c>
      <c r="D109" s="157">
        <f>IF($B$109="No Control Equip OR No Credit Taken","0%",IF($B$109="wall or panel filter- total enclosure",'Surface Finishing Input'!$C$15,IF($B$109="wall or panel filter- certified hood",'Surface Finishing Input'!$C$16,IF($B$109="wall or panel filter- non-certified hood",'Surface Finishing Input'!$C$17,IF($B$109="HEPA or ULPA Filter- Total enclosure",'Surface Finishing Input'!$C$18,IF($B$109="HEPA or ULPA Filter- certified hood",'Surface Finishing Input'!$C$19,IF($B$109="HEPA or ULPA Filter- non-certified hood",'Surface Finishing Input'!$C$20,)))))))</f>
        <v>0</v>
      </c>
      <c r="E109" s="157">
        <f>IF($B$109="No Control Equip OR No Credit Taken","0%",IF($B$109="wall or panel filter- total enclosure",'Surface Finishing Input'!$C$15,IF($B$109="wall or panel filter- certified hood",'Surface Finishing Input'!$C$16,IF($B$109="wall or panel filter- non-certified hood",'Surface Finishing Input'!$C$17,IF($B$109="HEPA or ULPA Filter- Total enclosure",'Surface Finishing Input'!$C$18,IF($B$109="HEPA or ULPA Filter- certified hood",'Surface Finishing Input'!$C$19,IF($B$109="HEPA or ULPA Filter- non-certified hood",'Surface Finishing Input'!$C$20,)))))))</f>
        <v>0</v>
      </c>
      <c r="F109" s="28"/>
      <c r="G109" s="23"/>
      <c r="H109" s="23"/>
      <c r="I109" s="23"/>
      <c r="J109" s="23"/>
    </row>
    <row r="110" spans="2:10" s="1" customFormat="1" ht="12.75">
      <c r="B110" s="124"/>
      <c r="C110" s="130"/>
      <c r="D110" s="130"/>
      <c r="E110" s="130"/>
      <c r="F110" s="28"/>
      <c r="G110" s="23"/>
      <c r="H110" s="23"/>
      <c r="I110" s="23"/>
      <c r="J110" s="23"/>
    </row>
    <row r="111" spans="2:13" ht="12.75">
      <c r="B111" s="131"/>
      <c r="C111" s="131"/>
      <c r="D111" s="131"/>
      <c r="E111" s="131"/>
      <c r="F111" s="25"/>
      <c r="G111" s="182" t="s">
        <v>283</v>
      </c>
      <c r="H111" s="182"/>
      <c r="I111" s="182"/>
      <c r="J111" s="182"/>
      <c r="K111" s="187" t="s">
        <v>282</v>
      </c>
      <c r="L111" s="188"/>
      <c r="M111" s="212"/>
    </row>
    <row r="112" spans="2:13" ht="14.25">
      <c r="B112" s="186" t="s">
        <v>257</v>
      </c>
      <c r="C112" s="55" t="s">
        <v>223</v>
      </c>
      <c r="D112" s="136" t="s">
        <v>224</v>
      </c>
      <c r="E112" s="55" t="s">
        <v>263</v>
      </c>
      <c r="F112" s="128" t="s">
        <v>225</v>
      </c>
      <c r="G112" s="55" t="s">
        <v>219</v>
      </c>
      <c r="H112" s="55" t="s">
        <v>8</v>
      </c>
      <c r="I112" s="55" t="s">
        <v>287</v>
      </c>
      <c r="J112" s="126" t="s">
        <v>288</v>
      </c>
      <c r="K112" s="55" t="s">
        <v>8</v>
      </c>
      <c r="L112" s="55" t="s">
        <v>287</v>
      </c>
      <c r="M112" s="126" t="s">
        <v>288</v>
      </c>
    </row>
    <row r="113" spans="2:13" s="37" customFormat="1" ht="13.5">
      <c r="B113" s="186"/>
      <c r="C113" s="132" t="s">
        <v>226</v>
      </c>
      <c r="D113" s="132"/>
      <c r="E113" s="133" t="s">
        <v>286</v>
      </c>
      <c r="F113" s="134" t="s">
        <v>227</v>
      </c>
      <c r="G113" s="189" t="s">
        <v>284</v>
      </c>
      <c r="H113" s="209"/>
      <c r="I113" s="209"/>
      <c r="J113" s="210"/>
      <c r="K113" s="187" t="s">
        <v>284</v>
      </c>
      <c r="L113" s="188"/>
      <c r="M113" s="212"/>
    </row>
    <row r="114" spans="2:13" s="37" customFormat="1" ht="12.75">
      <c r="B114" s="127"/>
      <c r="C114" s="118"/>
      <c r="D114" s="109"/>
      <c r="E114" s="109"/>
      <c r="F114" s="110"/>
      <c r="G114" s="147">
        <f>($C114*$D114*F114)/2000</f>
        <v>0</v>
      </c>
      <c r="H114" s="147">
        <f>(($C114*$E114*F114*(1-$C$107))/2000)</f>
        <v>0</v>
      </c>
      <c r="I114" s="147">
        <f>$C114*$E114*F114*(1-$D$107)/2000</f>
        <v>0</v>
      </c>
      <c r="J114" s="147">
        <f>$C114*$E114*F114*(1-$E$107)/2000</f>
        <v>0</v>
      </c>
      <c r="K114" s="147">
        <f>(($C114*$E114*$F114*(1-$C$107)*(1-$C$109))/2000)</f>
        <v>0</v>
      </c>
      <c r="L114" s="147">
        <f>$C114*$E114*$F114*(1-$D$107)*(1-$D$109)/2000</f>
        <v>0</v>
      </c>
      <c r="M114" s="147">
        <f>$C114*$E114*$F114*(1-$E$107)*(1-$E$109)/2000</f>
        <v>0</v>
      </c>
    </row>
    <row r="115" spans="2:13" s="37" customFormat="1" ht="12.75">
      <c r="B115" s="77"/>
      <c r="C115" s="81"/>
      <c r="D115" s="111"/>
      <c r="E115" s="111"/>
      <c r="F115" s="80"/>
      <c r="G115" s="147">
        <f aca="true" t="shared" si="15" ref="G115:G139">($C115*$D115*F115)/2000</f>
        <v>0</v>
      </c>
      <c r="H115" s="147">
        <f aca="true" t="shared" si="16" ref="H115:H139">(($C115*$E115*F115*(1-$C$107))/2000)</f>
        <v>0</v>
      </c>
      <c r="I115" s="147">
        <f aca="true" t="shared" si="17" ref="I115:I139">$C115*$E115*F115*(1-$D$107)/2000</f>
        <v>0</v>
      </c>
      <c r="J115" s="147">
        <f aca="true" t="shared" si="18" ref="J115:J139">$C115*$E115*F115*(1-$E$107)/2000</f>
        <v>0</v>
      </c>
      <c r="K115" s="147">
        <f aca="true" t="shared" si="19" ref="K115:K139">(($C115*$E115*$F115*(1-$C$107)*(1-$C$109))/2000)</f>
        <v>0</v>
      </c>
      <c r="L115" s="147">
        <f aca="true" t="shared" si="20" ref="L115:L139">$C115*$E115*$F115*(1-$D$107)*(1-$D$109)/2000</f>
        <v>0</v>
      </c>
      <c r="M115" s="147">
        <f aca="true" t="shared" si="21" ref="M115:M139">$C115*$E115*$F115*(1-$E$107)*(1-$E$109)/2000</f>
        <v>0</v>
      </c>
    </row>
    <row r="116" spans="2:13" s="37" customFormat="1" ht="12.75">
      <c r="B116" s="77"/>
      <c r="C116" s="81"/>
      <c r="D116" s="111"/>
      <c r="E116" s="111"/>
      <c r="F116" s="80"/>
      <c r="G116" s="147">
        <f t="shared" si="15"/>
        <v>0</v>
      </c>
      <c r="H116" s="147">
        <f t="shared" si="16"/>
        <v>0</v>
      </c>
      <c r="I116" s="147">
        <f t="shared" si="17"/>
        <v>0</v>
      </c>
      <c r="J116" s="147">
        <f t="shared" si="18"/>
        <v>0</v>
      </c>
      <c r="K116" s="147">
        <f t="shared" si="19"/>
        <v>0</v>
      </c>
      <c r="L116" s="147">
        <f t="shared" si="20"/>
        <v>0</v>
      </c>
      <c r="M116" s="147">
        <f t="shared" si="21"/>
        <v>0</v>
      </c>
    </row>
    <row r="117" spans="2:13" s="37" customFormat="1" ht="12.75">
      <c r="B117" s="77"/>
      <c r="C117" s="81"/>
      <c r="D117" s="111"/>
      <c r="E117" s="111"/>
      <c r="F117" s="80"/>
      <c r="G117" s="147">
        <f t="shared" si="15"/>
        <v>0</v>
      </c>
      <c r="H117" s="147">
        <f t="shared" si="16"/>
        <v>0</v>
      </c>
      <c r="I117" s="147">
        <f t="shared" si="17"/>
        <v>0</v>
      </c>
      <c r="J117" s="147">
        <f t="shared" si="18"/>
        <v>0</v>
      </c>
      <c r="K117" s="147">
        <f t="shared" si="19"/>
        <v>0</v>
      </c>
      <c r="L117" s="147">
        <f t="shared" si="20"/>
        <v>0</v>
      </c>
      <c r="M117" s="147">
        <f t="shared" si="21"/>
        <v>0</v>
      </c>
    </row>
    <row r="118" spans="2:13" s="37" customFormat="1" ht="12.75">
      <c r="B118" s="77"/>
      <c r="C118" s="81"/>
      <c r="D118" s="111"/>
      <c r="E118" s="111"/>
      <c r="F118" s="80"/>
      <c r="G118" s="147">
        <f t="shared" si="15"/>
        <v>0</v>
      </c>
      <c r="H118" s="147">
        <f t="shared" si="16"/>
        <v>0</v>
      </c>
      <c r="I118" s="147">
        <f t="shared" si="17"/>
        <v>0</v>
      </c>
      <c r="J118" s="147">
        <f t="shared" si="18"/>
        <v>0</v>
      </c>
      <c r="K118" s="147">
        <f t="shared" si="19"/>
        <v>0</v>
      </c>
      <c r="L118" s="147">
        <f t="shared" si="20"/>
        <v>0</v>
      </c>
      <c r="M118" s="147">
        <f t="shared" si="21"/>
        <v>0</v>
      </c>
    </row>
    <row r="119" spans="2:13" s="37" customFormat="1" ht="12.75">
      <c r="B119" s="77"/>
      <c r="C119" s="82"/>
      <c r="D119" s="163"/>
      <c r="E119" s="163"/>
      <c r="F119" s="80"/>
      <c r="G119" s="147">
        <f t="shared" si="15"/>
        <v>0</v>
      </c>
      <c r="H119" s="147">
        <f t="shared" si="16"/>
        <v>0</v>
      </c>
      <c r="I119" s="147">
        <f t="shared" si="17"/>
        <v>0</v>
      </c>
      <c r="J119" s="147">
        <f t="shared" si="18"/>
        <v>0</v>
      </c>
      <c r="K119" s="147">
        <f t="shared" si="19"/>
        <v>0</v>
      </c>
      <c r="L119" s="147">
        <f t="shared" si="20"/>
        <v>0</v>
      </c>
      <c r="M119" s="147">
        <f t="shared" si="21"/>
        <v>0</v>
      </c>
    </row>
    <row r="120" spans="2:13" s="37" customFormat="1" ht="12.75">
      <c r="B120" s="77"/>
      <c r="C120" s="81"/>
      <c r="D120" s="111"/>
      <c r="E120" s="111"/>
      <c r="F120" s="80"/>
      <c r="G120" s="147">
        <f t="shared" si="15"/>
        <v>0</v>
      </c>
      <c r="H120" s="147">
        <f t="shared" si="16"/>
        <v>0</v>
      </c>
      <c r="I120" s="147">
        <f t="shared" si="17"/>
        <v>0</v>
      </c>
      <c r="J120" s="147">
        <f t="shared" si="18"/>
        <v>0</v>
      </c>
      <c r="K120" s="147">
        <f t="shared" si="19"/>
        <v>0</v>
      </c>
      <c r="L120" s="147">
        <f t="shared" si="20"/>
        <v>0</v>
      </c>
      <c r="M120" s="147">
        <f t="shared" si="21"/>
        <v>0</v>
      </c>
    </row>
    <row r="121" spans="2:13" s="37" customFormat="1" ht="12.75">
      <c r="B121" s="77"/>
      <c r="C121" s="81"/>
      <c r="D121" s="111"/>
      <c r="E121" s="111"/>
      <c r="F121" s="80"/>
      <c r="G121" s="147">
        <f t="shared" si="15"/>
        <v>0</v>
      </c>
      <c r="H121" s="147">
        <f t="shared" si="16"/>
        <v>0</v>
      </c>
      <c r="I121" s="147">
        <f t="shared" si="17"/>
        <v>0</v>
      </c>
      <c r="J121" s="147">
        <f t="shared" si="18"/>
        <v>0</v>
      </c>
      <c r="K121" s="147">
        <f t="shared" si="19"/>
        <v>0</v>
      </c>
      <c r="L121" s="147">
        <f t="shared" si="20"/>
        <v>0</v>
      </c>
      <c r="M121" s="147">
        <f t="shared" si="21"/>
        <v>0</v>
      </c>
    </row>
    <row r="122" spans="2:13" s="37" customFormat="1" ht="12.75">
      <c r="B122" s="77"/>
      <c r="C122" s="78"/>
      <c r="D122" s="111"/>
      <c r="E122" s="111"/>
      <c r="F122" s="80"/>
      <c r="G122" s="147">
        <f t="shared" si="15"/>
        <v>0</v>
      </c>
      <c r="H122" s="147">
        <f t="shared" si="16"/>
        <v>0</v>
      </c>
      <c r="I122" s="147">
        <f t="shared" si="17"/>
        <v>0</v>
      </c>
      <c r="J122" s="147">
        <f t="shared" si="18"/>
        <v>0</v>
      </c>
      <c r="K122" s="147">
        <f t="shared" si="19"/>
        <v>0</v>
      </c>
      <c r="L122" s="147">
        <f t="shared" si="20"/>
        <v>0</v>
      </c>
      <c r="M122" s="147">
        <f t="shared" si="21"/>
        <v>0</v>
      </c>
    </row>
    <row r="123" spans="2:13" s="37" customFormat="1" ht="12.75">
      <c r="B123" s="77"/>
      <c r="C123" s="78"/>
      <c r="D123" s="111"/>
      <c r="E123" s="111"/>
      <c r="F123" s="80"/>
      <c r="G123" s="147">
        <f t="shared" si="15"/>
        <v>0</v>
      </c>
      <c r="H123" s="147">
        <f t="shared" si="16"/>
        <v>0</v>
      </c>
      <c r="I123" s="147">
        <f t="shared" si="17"/>
        <v>0</v>
      </c>
      <c r="J123" s="147">
        <f t="shared" si="18"/>
        <v>0</v>
      </c>
      <c r="K123" s="147">
        <f t="shared" si="19"/>
        <v>0</v>
      </c>
      <c r="L123" s="147">
        <f t="shared" si="20"/>
        <v>0</v>
      </c>
      <c r="M123" s="147">
        <f t="shared" si="21"/>
        <v>0</v>
      </c>
    </row>
    <row r="124" spans="2:13" s="3" customFormat="1" ht="12.75">
      <c r="B124" s="77"/>
      <c r="C124" s="78"/>
      <c r="D124" s="111"/>
      <c r="E124" s="111"/>
      <c r="F124" s="80"/>
      <c r="G124" s="147">
        <f t="shared" si="15"/>
        <v>0</v>
      </c>
      <c r="H124" s="147">
        <f t="shared" si="16"/>
        <v>0</v>
      </c>
      <c r="I124" s="147">
        <f t="shared" si="17"/>
        <v>0</v>
      </c>
      <c r="J124" s="147">
        <f t="shared" si="18"/>
        <v>0</v>
      </c>
      <c r="K124" s="147">
        <f t="shared" si="19"/>
        <v>0</v>
      </c>
      <c r="L124" s="147">
        <f t="shared" si="20"/>
        <v>0</v>
      </c>
      <c r="M124" s="147">
        <f t="shared" si="21"/>
        <v>0</v>
      </c>
    </row>
    <row r="125" spans="2:13" s="3" customFormat="1" ht="12.75">
      <c r="B125" s="86"/>
      <c r="C125" s="81"/>
      <c r="D125" s="111"/>
      <c r="E125" s="111"/>
      <c r="F125" s="87"/>
      <c r="G125" s="147">
        <f t="shared" si="15"/>
        <v>0</v>
      </c>
      <c r="H125" s="147">
        <f t="shared" si="16"/>
        <v>0</v>
      </c>
      <c r="I125" s="147">
        <f t="shared" si="17"/>
        <v>0</v>
      </c>
      <c r="J125" s="147">
        <f t="shared" si="18"/>
        <v>0</v>
      </c>
      <c r="K125" s="147">
        <f t="shared" si="19"/>
        <v>0</v>
      </c>
      <c r="L125" s="147">
        <f t="shared" si="20"/>
        <v>0</v>
      </c>
      <c r="M125" s="147">
        <f t="shared" si="21"/>
        <v>0</v>
      </c>
    </row>
    <row r="126" spans="2:13" s="3" customFormat="1" ht="12.75">
      <c r="B126" s="86"/>
      <c r="C126" s="81"/>
      <c r="D126" s="111"/>
      <c r="E126" s="111"/>
      <c r="F126" s="87"/>
      <c r="G126" s="147">
        <f t="shared" si="15"/>
        <v>0</v>
      </c>
      <c r="H126" s="147">
        <f t="shared" si="16"/>
        <v>0</v>
      </c>
      <c r="I126" s="147">
        <f t="shared" si="17"/>
        <v>0</v>
      </c>
      <c r="J126" s="147">
        <f t="shared" si="18"/>
        <v>0</v>
      </c>
      <c r="K126" s="147">
        <f t="shared" si="19"/>
        <v>0</v>
      </c>
      <c r="L126" s="147">
        <f t="shared" si="20"/>
        <v>0</v>
      </c>
      <c r="M126" s="147">
        <f t="shared" si="21"/>
        <v>0</v>
      </c>
    </row>
    <row r="127" spans="2:13" s="3" customFormat="1" ht="12.75">
      <c r="B127" s="86"/>
      <c r="C127" s="81"/>
      <c r="D127" s="111"/>
      <c r="E127" s="111"/>
      <c r="F127" s="87"/>
      <c r="G127" s="147">
        <f t="shared" si="15"/>
        <v>0</v>
      </c>
      <c r="H127" s="147">
        <f t="shared" si="16"/>
        <v>0</v>
      </c>
      <c r="I127" s="147">
        <f t="shared" si="17"/>
        <v>0</v>
      </c>
      <c r="J127" s="147">
        <f t="shared" si="18"/>
        <v>0</v>
      </c>
      <c r="K127" s="147">
        <f t="shared" si="19"/>
        <v>0</v>
      </c>
      <c r="L127" s="147">
        <f t="shared" si="20"/>
        <v>0</v>
      </c>
      <c r="M127" s="147">
        <f t="shared" si="21"/>
        <v>0</v>
      </c>
    </row>
    <row r="128" spans="2:13" s="3" customFormat="1" ht="12.75">
      <c r="B128" s="86"/>
      <c r="C128" s="81"/>
      <c r="D128" s="111"/>
      <c r="E128" s="111"/>
      <c r="F128" s="87"/>
      <c r="G128" s="147">
        <f t="shared" si="15"/>
        <v>0</v>
      </c>
      <c r="H128" s="147">
        <f t="shared" si="16"/>
        <v>0</v>
      </c>
      <c r="I128" s="147">
        <f t="shared" si="17"/>
        <v>0</v>
      </c>
      <c r="J128" s="147">
        <f t="shared" si="18"/>
        <v>0</v>
      </c>
      <c r="K128" s="147">
        <f t="shared" si="19"/>
        <v>0</v>
      </c>
      <c r="L128" s="147">
        <f t="shared" si="20"/>
        <v>0</v>
      </c>
      <c r="M128" s="147">
        <f t="shared" si="21"/>
        <v>0</v>
      </c>
    </row>
    <row r="129" spans="2:13" s="3" customFormat="1" ht="12.75">
      <c r="B129" s="86"/>
      <c r="C129" s="81"/>
      <c r="D129" s="111"/>
      <c r="E129" s="111"/>
      <c r="F129" s="87"/>
      <c r="G129" s="147">
        <f t="shared" si="15"/>
        <v>0</v>
      </c>
      <c r="H129" s="147">
        <f t="shared" si="16"/>
        <v>0</v>
      </c>
      <c r="I129" s="147">
        <f t="shared" si="17"/>
        <v>0</v>
      </c>
      <c r="J129" s="147">
        <f t="shared" si="18"/>
        <v>0</v>
      </c>
      <c r="K129" s="147">
        <f t="shared" si="19"/>
        <v>0</v>
      </c>
      <c r="L129" s="147">
        <f t="shared" si="20"/>
        <v>0</v>
      </c>
      <c r="M129" s="147">
        <f t="shared" si="21"/>
        <v>0</v>
      </c>
    </row>
    <row r="130" spans="2:13" s="3" customFormat="1" ht="12.75">
      <c r="B130" s="86"/>
      <c r="C130" s="81"/>
      <c r="D130" s="111"/>
      <c r="E130" s="111"/>
      <c r="F130" s="87"/>
      <c r="G130" s="147">
        <f t="shared" si="15"/>
        <v>0</v>
      </c>
      <c r="H130" s="147">
        <f t="shared" si="16"/>
        <v>0</v>
      </c>
      <c r="I130" s="147">
        <f t="shared" si="17"/>
        <v>0</v>
      </c>
      <c r="J130" s="147">
        <f t="shared" si="18"/>
        <v>0</v>
      </c>
      <c r="K130" s="147">
        <f t="shared" si="19"/>
        <v>0</v>
      </c>
      <c r="L130" s="147">
        <f t="shared" si="20"/>
        <v>0</v>
      </c>
      <c r="M130" s="147">
        <f t="shared" si="21"/>
        <v>0</v>
      </c>
    </row>
    <row r="131" spans="2:13" s="3" customFormat="1" ht="12.75">
      <c r="B131" s="86"/>
      <c r="C131" s="88"/>
      <c r="D131" s="164"/>
      <c r="E131" s="164"/>
      <c r="F131" s="87"/>
      <c r="G131" s="147">
        <f t="shared" si="15"/>
        <v>0</v>
      </c>
      <c r="H131" s="147">
        <f t="shared" si="16"/>
        <v>0</v>
      </c>
      <c r="I131" s="147">
        <f t="shared" si="17"/>
        <v>0</v>
      </c>
      <c r="J131" s="147">
        <f t="shared" si="18"/>
        <v>0</v>
      </c>
      <c r="K131" s="147">
        <f t="shared" si="19"/>
        <v>0</v>
      </c>
      <c r="L131" s="147">
        <f t="shared" si="20"/>
        <v>0</v>
      </c>
      <c r="M131" s="147">
        <f t="shared" si="21"/>
        <v>0</v>
      </c>
    </row>
    <row r="132" spans="2:13" s="3" customFormat="1" ht="12.75">
      <c r="B132" s="86"/>
      <c r="C132" s="88"/>
      <c r="D132" s="164"/>
      <c r="E132" s="164"/>
      <c r="F132" s="87"/>
      <c r="G132" s="147">
        <f t="shared" si="15"/>
        <v>0</v>
      </c>
      <c r="H132" s="147">
        <f t="shared" si="16"/>
        <v>0</v>
      </c>
      <c r="I132" s="147">
        <f t="shared" si="17"/>
        <v>0</v>
      </c>
      <c r="J132" s="147">
        <f t="shared" si="18"/>
        <v>0</v>
      </c>
      <c r="K132" s="147">
        <f t="shared" si="19"/>
        <v>0</v>
      </c>
      <c r="L132" s="147">
        <f t="shared" si="20"/>
        <v>0</v>
      </c>
      <c r="M132" s="147">
        <f t="shared" si="21"/>
        <v>0</v>
      </c>
    </row>
    <row r="133" spans="2:13" s="37" customFormat="1" ht="12.75">
      <c r="B133" s="86"/>
      <c r="C133" s="88"/>
      <c r="D133" s="164"/>
      <c r="E133" s="164"/>
      <c r="F133" s="87"/>
      <c r="G133" s="147">
        <f t="shared" si="15"/>
        <v>0</v>
      </c>
      <c r="H133" s="147">
        <f t="shared" si="16"/>
        <v>0</v>
      </c>
      <c r="I133" s="147">
        <f t="shared" si="17"/>
        <v>0</v>
      </c>
      <c r="J133" s="147">
        <f t="shared" si="18"/>
        <v>0</v>
      </c>
      <c r="K133" s="147">
        <f t="shared" si="19"/>
        <v>0</v>
      </c>
      <c r="L133" s="147">
        <f t="shared" si="20"/>
        <v>0</v>
      </c>
      <c r="M133" s="147">
        <f t="shared" si="21"/>
        <v>0</v>
      </c>
    </row>
    <row r="134" spans="2:13" s="37" customFormat="1" ht="12.75">
      <c r="B134" s="89"/>
      <c r="C134" s="82"/>
      <c r="D134" s="163"/>
      <c r="E134" s="163"/>
      <c r="F134" s="80"/>
      <c r="G134" s="147">
        <f t="shared" si="15"/>
        <v>0</v>
      </c>
      <c r="H134" s="147">
        <f t="shared" si="16"/>
        <v>0</v>
      </c>
      <c r="I134" s="147">
        <f t="shared" si="17"/>
        <v>0</v>
      </c>
      <c r="J134" s="147">
        <f t="shared" si="18"/>
        <v>0</v>
      </c>
      <c r="K134" s="147">
        <f t="shared" si="19"/>
        <v>0</v>
      </c>
      <c r="L134" s="147">
        <f t="shared" si="20"/>
        <v>0</v>
      </c>
      <c r="M134" s="147">
        <f t="shared" si="21"/>
        <v>0</v>
      </c>
    </row>
    <row r="135" spans="2:13" s="37" customFormat="1" ht="12.75">
      <c r="B135" s="89"/>
      <c r="C135" s="82"/>
      <c r="D135" s="163"/>
      <c r="E135" s="163"/>
      <c r="F135" s="80"/>
      <c r="G135" s="147">
        <f t="shared" si="15"/>
        <v>0</v>
      </c>
      <c r="H135" s="147">
        <f t="shared" si="16"/>
        <v>0</v>
      </c>
      <c r="I135" s="147">
        <f t="shared" si="17"/>
        <v>0</v>
      </c>
      <c r="J135" s="147">
        <f t="shared" si="18"/>
        <v>0</v>
      </c>
      <c r="K135" s="147">
        <f t="shared" si="19"/>
        <v>0</v>
      </c>
      <c r="L135" s="147">
        <f t="shared" si="20"/>
        <v>0</v>
      </c>
      <c r="M135" s="147">
        <f t="shared" si="21"/>
        <v>0</v>
      </c>
    </row>
    <row r="136" spans="2:13" s="37" customFormat="1" ht="12.75">
      <c r="B136" s="89"/>
      <c r="C136" s="82"/>
      <c r="D136" s="163"/>
      <c r="E136" s="163"/>
      <c r="F136" s="80"/>
      <c r="G136" s="147">
        <f t="shared" si="15"/>
        <v>0</v>
      </c>
      <c r="H136" s="147">
        <f t="shared" si="16"/>
        <v>0</v>
      </c>
      <c r="I136" s="147">
        <f t="shared" si="17"/>
        <v>0</v>
      </c>
      <c r="J136" s="147">
        <f t="shared" si="18"/>
        <v>0</v>
      </c>
      <c r="K136" s="147">
        <f t="shared" si="19"/>
        <v>0</v>
      </c>
      <c r="L136" s="147">
        <f t="shared" si="20"/>
        <v>0</v>
      </c>
      <c r="M136" s="147">
        <f t="shared" si="21"/>
        <v>0</v>
      </c>
    </row>
    <row r="137" spans="2:13" s="37" customFormat="1" ht="12.75">
      <c r="B137" s="89"/>
      <c r="C137" s="82"/>
      <c r="D137" s="163"/>
      <c r="E137" s="163"/>
      <c r="F137" s="80"/>
      <c r="G137" s="147">
        <f t="shared" si="15"/>
        <v>0</v>
      </c>
      <c r="H137" s="147">
        <f t="shared" si="16"/>
        <v>0</v>
      </c>
      <c r="I137" s="147">
        <f t="shared" si="17"/>
        <v>0</v>
      </c>
      <c r="J137" s="147">
        <f t="shared" si="18"/>
        <v>0</v>
      </c>
      <c r="K137" s="147">
        <f t="shared" si="19"/>
        <v>0</v>
      </c>
      <c r="L137" s="147">
        <f t="shared" si="20"/>
        <v>0</v>
      </c>
      <c r="M137" s="147">
        <f t="shared" si="21"/>
        <v>0</v>
      </c>
    </row>
    <row r="138" spans="2:13" s="37" customFormat="1" ht="12.75">
      <c r="B138" s="89"/>
      <c r="C138" s="82"/>
      <c r="D138" s="163"/>
      <c r="E138" s="163"/>
      <c r="F138" s="80"/>
      <c r="G138" s="147">
        <f t="shared" si="15"/>
        <v>0</v>
      </c>
      <c r="H138" s="147">
        <f t="shared" si="16"/>
        <v>0</v>
      </c>
      <c r="I138" s="147">
        <f t="shared" si="17"/>
        <v>0</v>
      </c>
      <c r="J138" s="147">
        <f t="shared" si="18"/>
        <v>0</v>
      </c>
      <c r="K138" s="147">
        <f t="shared" si="19"/>
        <v>0</v>
      </c>
      <c r="L138" s="147">
        <f t="shared" si="20"/>
        <v>0</v>
      </c>
      <c r="M138" s="147">
        <f t="shared" si="21"/>
        <v>0</v>
      </c>
    </row>
    <row r="139" spans="2:13" ht="12.75">
      <c r="B139" s="89"/>
      <c r="C139" s="82"/>
      <c r="D139" s="163"/>
      <c r="E139" s="163"/>
      <c r="F139" s="80"/>
      <c r="G139" s="147">
        <f t="shared" si="15"/>
        <v>0</v>
      </c>
      <c r="H139" s="147">
        <f t="shared" si="16"/>
        <v>0</v>
      </c>
      <c r="I139" s="147">
        <f t="shared" si="17"/>
        <v>0</v>
      </c>
      <c r="J139" s="147">
        <f t="shared" si="18"/>
        <v>0</v>
      </c>
      <c r="K139" s="147">
        <f t="shared" si="19"/>
        <v>0</v>
      </c>
      <c r="L139" s="147">
        <f t="shared" si="20"/>
        <v>0</v>
      </c>
      <c r="M139" s="147">
        <f t="shared" si="21"/>
        <v>0</v>
      </c>
    </row>
    <row r="140" ht="13.5" customHeight="1">
      <c r="B140" s="24" t="s">
        <v>222</v>
      </c>
    </row>
    <row r="141" ht="12.75">
      <c r="B141" s="26" t="s">
        <v>246</v>
      </c>
    </row>
    <row r="142" spans="2:6" s="21" customFormat="1" ht="12.75">
      <c r="B142" s="24" t="s">
        <v>237</v>
      </c>
      <c r="C142"/>
      <c r="D142"/>
      <c r="E142"/>
      <c r="F142" s="30"/>
    </row>
    <row r="143" ht="12.75">
      <c r="B143" s="26" t="s">
        <v>247</v>
      </c>
    </row>
    <row r="144" ht="14.25">
      <c r="B144" s="24" t="s">
        <v>238</v>
      </c>
    </row>
    <row r="145" ht="13.5">
      <c r="B145" s="26" t="s">
        <v>248</v>
      </c>
    </row>
    <row r="146" ht="14.25">
      <c r="B146" s="24" t="s">
        <v>239</v>
      </c>
    </row>
    <row r="147" ht="12.75">
      <c r="B147" s="26" t="s">
        <v>247</v>
      </c>
    </row>
  </sheetData>
  <sheetProtection sheet="1" objects="1" scenarios="1" formatColumns="0" formatRows="0"/>
  <protectedRanges>
    <protectedRange sqref="B42:F67 B71 B35:E35 B37:E37 B34 C11 B73:E74 B20:E30 B78:F103 B114:F139 B107 B109:E110" name="Range1"/>
  </protectedRanges>
  <mergeCells count="20">
    <mergeCell ref="G111:J111"/>
    <mergeCell ref="K111:M111"/>
    <mergeCell ref="B112:B113"/>
    <mergeCell ref="G113:J113"/>
    <mergeCell ref="K113:M113"/>
    <mergeCell ref="B76:B77"/>
    <mergeCell ref="K75:M75"/>
    <mergeCell ref="K41:M41"/>
    <mergeCell ref="G77:J77"/>
    <mergeCell ref="K77:M77"/>
    <mergeCell ref="C6:F6"/>
    <mergeCell ref="C8:D8"/>
    <mergeCell ref="G75:J75"/>
    <mergeCell ref="B15:E15"/>
    <mergeCell ref="B12:C12"/>
    <mergeCell ref="B40:B41"/>
    <mergeCell ref="G39:J39"/>
    <mergeCell ref="G41:J41"/>
    <mergeCell ref="H6:L9"/>
    <mergeCell ref="K39:M39"/>
  </mergeCells>
  <dataValidations count="2">
    <dataValidation type="list" allowBlank="1" showInputMessage="1" showErrorMessage="1" sqref="B107 B34 B71">
      <formula1>apps</formula1>
    </dataValidation>
    <dataValidation type="list" allowBlank="1" showInputMessage="1" showErrorMessage="1" sqref="B109:B110 B73:B74 B37">
      <formula1>cd</formula1>
    </dataValidation>
  </dataValidations>
  <printOptions verticalCentered="1"/>
  <pageMargins left="0.25" right="0.25" top="0.41" bottom="0.32" header="0.25" footer="0.25"/>
  <pageSetup horizontalDpi="600" verticalDpi="600" orientation="landscape" scale="90" r:id="rId4"/>
  <drawing r:id="rId3"/>
  <legacyDrawing r:id="rId2"/>
</worksheet>
</file>

<file path=xl/worksheets/sheet3.xml><?xml version="1.0" encoding="utf-8"?>
<worksheet xmlns="http://schemas.openxmlformats.org/spreadsheetml/2006/main" xmlns:r="http://schemas.openxmlformats.org/officeDocument/2006/relationships">
  <sheetPr codeName="Sheet7">
    <tabColor indexed="11"/>
  </sheetPr>
  <dimension ref="B1:P313"/>
  <sheetViews>
    <sheetView showGridLines="0" showRowColHeaders="0" showZeros="0" workbookViewId="0" topLeftCell="A1">
      <selection activeCell="J17" sqref="J17"/>
    </sheetView>
  </sheetViews>
  <sheetFormatPr defaultColWidth="9.140625" defaultRowHeight="12.75"/>
  <cols>
    <col min="1" max="1" width="3.8515625" style="0" customWidth="1"/>
    <col min="2" max="2" width="36.7109375" style="0" customWidth="1"/>
    <col min="4" max="4" width="14.7109375" style="0" customWidth="1"/>
    <col min="6" max="7" width="11.00390625" style="0" bestFit="1" customWidth="1"/>
  </cols>
  <sheetData>
    <row r="1" spans="2:16" ht="15.75">
      <c r="B1" s="69" t="s">
        <v>278</v>
      </c>
      <c r="C1" s="70"/>
      <c r="D1" s="70"/>
      <c r="E1" s="71"/>
      <c r="F1" s="72"/>
      <c r="G1" s="70"/>
      <c r="H1" s="70"/>
      <c r="I1" s="70"/>
      <c r="J1" s="70"/>
      <c r="K1" s="70"/>
      <c r="L1" s="70"/>
      <c r="M1" s="70"/>
      <c r="N1" s="70"/>
      <c r="O1" s="70"/>
      <c r="P1" s="70"/>
    </row>
    <row r="2" spans="2:16" ht="15.75">
      <c r="B2" s="60" t="s">
        <v>270</v>
      </c>
      <c r="C2" s="70"/>
      <c r="D2" s="70"/>
      <c r="E2" s="71"/>
      <c r="F2" s="72"/>
      <c r="G2" s="70"/>
      <c r="H2" s="70"/>
      <c r="I2" s="70"/>
      <c r="J2" s="70"/>
      <c r="K2" s="70"/>
      <c r="L2" s="70"/>
      <c r="M2" s="70"/>
      <c r="N2" s="70"/>
      <c r="O2" s="70"/>
      <c r="P2" s="70"/>
    </row>
    <row r="3" spans="2:16" ht="15.75">
      <c r="B3" s="61" t="s">
        <v>269</v>
      </c>
      <c r="D3" s="60"/>
      <c r="E3" s="74"/>
      <c r="F3" s="73"/>
      <c r="G3" s="70"/>
      <c r="H3" s="70"/>
      <c r="I3" s="70"/>
      <c r="J3" s="70"/>
      <c r="K3" s="70"/>
      <c r="L3" s="70"/>
      <c r="M3" s="70"/>
      <c r="N3" s="70"/>
      <c r="O3" s="70"/>
      <c r="P3" s="70"/>
    </row>
    <row r="4" spans="2:16" ht="15">
      <c r="B4" s="190" t="s">
        <v>313</v>
      </c>
      <c r="C4" s="191"/>
      <c r="D4" s="192"/>
      <c r="E4" s="74"/>
      <c r="F4" s="73"/>
      <c r="G4" s="70"/>
      <c r="H4" s="70"/>
      <c r="I4" s="70"/>
      <c r="J4" s="70"/>
      <c r="K4" s="70"/>
      <c r="L4" s="70"/>
      <c r="M4" s="70"/>
      <c r="N4" s="70"/>
      <c r="O4" s="70"/>
      <c r="P4" s="70"/>
    </row>
    <row r="5" spans="2:16" ht="14.25" customHeight="1">
      <c r="B5" s="73"/>
      <c r="C5" s="73"/>
      <c r="D5" s="73"/>
      <c r="E5" s="74"/>
      <c r="F5" s="73"/>
      <c r="G5" s="70"/>
      <c r="M5" s="70"/>
      <c r="N5" s="70"/>
      <c r="O5" s="70"/>
      <c r="P5" s="70"/>
    </row>
    <row r="6" spans="2:16" ht="15.75" customHeight="1">
      <c r="B6" s="75" t="s">
        <v>1</v>
      </c>
      <c r="C6" s="208"/>
      <c r="D6" s="208"/>
      <c r="E6" s="208"/>
      <c r="F6" s="208"/>
      <c r="G6" s="70"/>
      <c r="H6" s="211" t="s">
        <v>312</v>
      </c>
      <c r="I6" s="211"/>
      <c r="J6" s="211"/>
      <c r="K6" s="211"/>
      <c r="L6" s="211"/>
      <c r="M6" s="211"/>
      <c r="N6" s="211"/>
      <c r="O6" s="70"/>
      <c r="P6" s="70"/>
    </row>
    <row r="7" spans="2:16" ht="15.75">
      <c r="B7" s="75"/>
      <c r="C7" s="62"/>
      <c r="D7" s="62"/>
      <c r="E7" s="62"/>
      <c r="F7" s="62"/>
      <c r="G7" s="70"/>
      <c r="H7" s="211"/>
      <c r="I7" s="211"/>
      <c r="J7" s="211"/>
      <c r="K7" s="211"/>
      <c r="L7" s="211"/>
      <c r="M7" s="211"/>
      <c r="N7" s="211"/>
      <c r="O7" s="70"/>
      <c r="P7" s="70"/>
    </row>
    <row r="8" spans="2:16" ht="15.75">
      <c r="B8" s="76" t="s">
        <v>3</v>
      </c>
      <c r="C8" s="208"/>
      <c r="D8" s="208"/>
      <c r="E8" s="74"/>
      <c r="F8" s="73"/>
      <c r="G8" s="70"/>
      <c r="H8" s="211"/>
      <c r="I8" s="211"/>
      <c r="J8" s="211"/>
      <c r="K8" s="211"/>
      <c r="L8" s="211"/>
      <c r="M8" s="211"/>
      <c r="N8" s="211"/>
      <c r="O8" s="70"/>
      <c r="P8" s="70"/>
    </row>
    <row r="9" spans="2:16" ht="15.75">
      <c r="B9" s="90"/>
      <c r="C9" s="91"/>
      <c r="D9" s="91"/>
      <c r="E9" s="92"/>
      <c r="F9" s="91"/>
      <c r="G9" s="70"/>
      <c r="H9" s="211"/>
      <c r="I9" s="211"/>
      <c r="J9" s="211"/>
      <c r="K9" s="211"/>
      <c r="L9" s="211"/>
      <c r="M9" s="211"/>
      <c r="N9" s="211"/>
      <c r="O9" s="70"/>
      <c r="P9" s="70"/>
    </row>
    <row r="10" spans="2:16" ht="12.75">
      <c r="B10" s="93" t="s">
        <v>285</v>
      </c>
      <c r="C10" s="94"/>
      <c r="D10" s="148">
        <f>SUM(F113,F96,F79,F62,F45,F28)</f>
        <v>0</v>
      </c>
      <c r="E10" s="95"/>
      <c r="F10" s="70"/>
      <c r="G10" s="70"/>
      <c r="H10" s="181"/>
      <c r="I10" s="181"/>
      <c r="J10" s="181"/>
      <c r="K10" s="181"/>
      <c r="L10" s="181"/>
      <c r="M10" s="181"/>
      <c r="N10" s="70"/>
      <c r="O10" s="70"/>
      <c r="P10" s="70"/>
    </row>
    <row r="11" spans="2:16" ht="12.75">
      <c r="B11" s="96" t="s">
        <v>310</v>
      </c>
      <c r="C11" s="97"/>
      <c r="D11" s="149"/>
      <c r="E11" s="98"/>
      <c r="F11" s="98"/>
      <c r="G11" s="70"/>
      <c r="H11" s="70"/>
      <c r="I11" s="70"/>
      <c r="J11" s="70"/>
      <c r="K11" s="70"/>
      <c r="L11" s="70"/>
      <c r="M11" s="70"/>
      <c r="N11" s="70"/>
      <c r="O11" s="70"/>
      <c r="P11" s="70"/>
    </row>
    <row r="12" spans="2:16" ht="12.75">
      <c r="B12" s="91"/>
      <c r="C12" s="91"/>
      <c r="D12" s="91"/>
      <c r="E12" s="99"/>
      <c r="F12" s="91"/>
      <c r="G12" s="70"/>
      <c r="H12" s="70"/>
      <c r="I12" s="70"/>
      <c r="J12" s="70"/>
      <c r="K12" s="70"/>
      <c r="L12" s="70"/>
      <c r="M12" s="70"/>
      <c r="N12" s="70"/>
      <c r="O12" s="70"/>
      <c r="P12" s="70"/>
    </row>
    <row r="13" spans="2:16" ht="12.75">
      <c r="B13" s="140" t="s">
        <v>257</v>
      </c>
      <c r="C13" s="140" t="s">
        <v>223</v>
      </c>
      <c r="D13" s="214" t="s">
        <v>264</v>
      </c>
      <c r="E13" s="140" t="s">
        <v>225</v>
      </c>
      <c r="F13" s="213" t="s">
        <v>243</v>
      </c>
      <c r="G13" s="213"/>
      <c r="H13" s="70"/>
      <c r="I13" s="70"/>
      <c r="J13" s="70"/>
      <c r="K13" s="70"/>
      <c r="L13" s="70"/>
      <c r="M13" s="70"/>
      <c r="N13" s="70"/>
      <c r="O13" s="70"/>
      <c r="P13" s="70"/>
    </row>
    <row r="14" spans="2:16" ht="12.75">
      <c r="B14" s="180"/>
      <c r="C14" s="214" t="s">
        <v>226</v>
      </c>
      <c r="D14" s="216"/>
      <c r="E14" s="214" t="s">
        <v>227</v>
      </c>
      <c r="F14" s="214" t="s">
        <v>228</v>
      </c>
      <c r="G14" s="217" t="s">
        <v>279</v>
      </c>
      <c r="H14" s="70"/>
      <c r="I14" s="70"/>
      <c r="J14" s="70"/>
      <c r="K14" s="70"/>
      <c r="L14" s="70"/>
      <c r="M14" s="70"/>
      <c r="N14" s="70"/>
      <c r="O14" s="70"/>
      <c r="P14" s="70"/>
    </row>
    <row r="15" spans="2:16" ht="12.75">
      <c r="B15" s="139" t="s">
        <v>244</v>
      </c>
      <c r="C15" s="215"/>
      <c r="D15" s="215"/>
      <c r="E15" s="215"/>
      <c r="F15" s="215"/>
      <c r="G15" s="218"/>
      <c r="H15" s="70"/>
      <c r="I15" s="70"/>
      <c r="J15" s="70"/>
      <c r="K15" s="70"/>
      <c r="L15" s="70"/>
      <c r="M15" s="70"/>
      <c r="N15" s="70"/>
      <c r="O15" s="70"/>
      <c r="P15" s="70"/>
    </row>
    <row r="16" spans="2:16" ht="12.75">
      <c r="B16" s="127"/>
      <c r="C16" s="108"/>
      <c r="D16" s="109"/>
      <c r="E16" s="110"/>
      <c r="F16" s="150">
        <f>$C16*$D16*E16/2000</f>
        <v>0</v>
      </c>
      <c r="G16" s="151">
        <f>F16/365*2000</f>
        <v>0</v>
      </c>
      <c r="I16" s="70"/>
      <c r="J16" s="70"/>
      <c r="K16" s="70"/>
      <c r="L16" s="70"/>
      <c r="M16" s="70"/>
      <c r="N16" s="70"/>
      <c r="O16" s="70"/>
      <c r="P16" s="70"/>
    </row>
    <row r="17" spans="2:16" ht="12.75">
      <c r="B17" s="77"/>
      <c r="C17" s="108"/>
      <c r="D17" s="111"/>
      <c r="E17" s="110"/>
      <c r="F17" s="150">
        <f aca="true" t="shared" si="0" ref="F17:F27">$C17*$D17*E17/2000</f>
        <v>0</v>
      </c>
      <c r="G17" s="151">
        <f aca="true" t="shared" si="1" ref="G17:G27">F17/365*2000</f>
        <v>0</v>
      </c>
      <c r="H17" s="70"/>
      <c r="I17" s="70"/>
      <c r="J17" s="70"/>
      <c r="K17" s="70"/>
      <c r="L17" s="70"/>
      <c r="M17" s="70"/>
      <c r="N17" s="70"/>
      <c r="O17" s="70"/>
      <c r="P17" s="70"/>
    </row>
    <row r="18" spans="2:16" ht="12.75">
      <c r="B18" s="77"/>
      <c r="C18" s="108"/>
      <c r="D18" s="111"/>
      <c r="E18" s="80"/>
      <c r="F18" s="150">
        <f t="shared" si="0"/>
        <v>0</v>
      </c>
      <c r="G18" s="151">
        <f t="shared" si="1"/>
        <v>0</v>
      </c>
      <c r="H18" s="70"/>
      <c r="I18" s="70"/>
      <c r="J18" s="70"/>
      <c r="K18" s="70"/>
      <c r="L18" s="70"/>
      <c r="M18" s="70"/>
      <c r="N18" s="70"/>
      <c r="O18" s="70"/>
      <c r="P18" s="70"/>
    </row>
    <row r="19" spans="2:16" ht="12.75">
      <c r="B19" s="77"/>
      <c r="C19" s="81"/>
      <c r="D19" s="111"/>
      <c r="E19" s="80"/>
      <c r="F19" s="150">
        <f t="shared" si="0"/>
        <v>0</v>
      </c>
      <c r="G19" s="151">
        <f t="shared" si="1"/>
        <v>0</v>
      </c>
      <c r="H19" s="70"/>
      <c r="I19" s="70"/>
      <c r="J19" s="70"/>
      <c r="K19" s="70"/>
      <c r="L19" s="70"/>
      <c r="M19" s="70"/>
      <c r="N19" s="70"/>
      <c r="O19" s="70"/>
      <c r="P19" s="70"/>
    </row>
    <row r="20" spans="2:16" ht="12.75">
      <c r="B20" s="77"/>
      <c r="C20" s="81"/>
      <c r="D20" s="111"/>
      <c r="E20" s="80"/>
      <c r="F20" s="150">
        <f t="shared" si="0"/>
        <v>0</v>
      </c>
      <c r="G20" s="151">
        <f t="shared" si="1"/>
        <v>0</v>
      </c>
      <c r="H20" s="70"/>
      <c r="I20" s="70"/>
      <c r="J20" s="70"/>
      <c r="K20" s="70"/>
      <c r="L20" s="70"/>
      <c r="M20" s="70"/>
      <c r="N20" s="70"/>
      <c r="O20" s="70"/>
      <c r="P20" s="70"/>
    </row>
    <row r="21" spans="2:16" ht="12.75">
      <c r="B21" s="77"/>
      <c r="C21" s="81"/>
      <c r="D21" s="111"/>
      <c r="E21" s="80"/>
      <c r="F21" s="150">
        <f t="shared" si="0"/>
        <v>0</v>
      </c>
      <c r="G21" s="151">
        <f t="shared" si="1"/>
        <v>0</v>
      </c>
      <c r="H21" s="70"/>
      <c r="I21" s="70"/>
      <c r="J21" s="70"/>
      <c r="K21" s="70"/>
      <c r="L21" s="70"/>
      <c r="M21" s="70"/>
      <c r="N21" s="70"/>
      <c r="O21" s="70"/>
      <c r="P21" s="70"/>
    </row>
    <row r="22" spans="2:16" ht="12.75">
      <c r="B22" s="77"/>
      <c r="C22" s="78"/>
      <c r="D22" s="111"/>
      <c r="E22" s="80"/>
      <c r="F22" s="150">
        <f t="shared" si="0"/>
        <v>0</v>
      </c>
      <c r="G22" s="151">
        <f t="shared" si="1"/>
        <v>0</v>
      </c>
      <c r="H22" s="70"/>
      <c r="I22" s="70"/>
      <c r="J22" s="70"/>
      <c r="K22" s="70"/>
      <c r="L22" s="70"/>
      <c r="M22" s="70"/>
      <c r="N22" s="70"/>
      <c r="O22" s="70"/>
      <c r="P22" s="70"/>
    </row>
    <row r="23" spans="2:16" ht="12.75">
      <c r="B23" s="77"/>
      <c r="C23" s="81"/>
      <c r="D23" s="111"/>
      <c r="E23" s="80"/>
      <c r="F23" s="150">
        <f t="shared" si="0"/>
        <v>0</v>
      </c>
      <c r="G23" s="151">
        <f t="shared" si="1"/>
        <v>0</v>
      </c>
      <c r="H23" s="70"/>
      <c r="I23" s="70"/>
      <c r="J23" s="70"/>
      <c r="K23" s="70"/>
      <c r="L23" s="70"/>
      <c r="M23" s="70"/>
      <c r="N23" s="70"/>
      <c r="O23" s="70"/>
      <c r="P23" s="70"/>
    </row>
    <row r="24" spans="2:16" ht="12.75">
      <c r="B24" s="77"/>
      <c r="C24" s="81"/>
      <c r="D24" s="111"/>
      <c r="E24" s="80"/>
      <c r="F24" s="150">
        <f t="shared" si="0"/>
        <v>0</v>
      </c>
      <c r="G24" s="151">
        <f t="shared" si="1"/>
        <v>0</v>
      </c>
      <c r="H24" s="70"/>
      <c r="I24" s="70"/>
      <c r="J24" s="70"/>
      <c r="K24" s="70"/>
      <c r="L24" s="70"/>
      <c r="M24" s="70"/>
      <c r="N24" s="70"/>
      <c r="O24" s="70"/>
      <c r="P24" s="70"/>
    </row>
    <row r="25" spans="2:16" ht="12.75">
      <c r="B25" s="77"/>
      <c r="C25" s="81"/>
      <c r="D25" s="111"/>
      <c r="E25" s="80"/>
      <c r="F25" s="150">
        <f t="shared" si="0"/>
        <v>0</v>
      </c>
      <c r="G25" s="151">
        <f t="shared" si="1"/>
        <v>0</v>
      </c>
      <c r="H25" s="70"/>
      <c r="I25" s="70"/>
      <c r="J25" s="70"/>
      <c r="K25" s="70"/>
      <c r="L25" s="70"/>
      <c r="M25" s="70"/>
      <c r="N25" s="70"/>
      <c r="O25" s="70"/>
      <c r="P25" s="70"/>
    </row>
    <row r="26" spans="2:16" ht="12.75">
      <c r="B26" s="77"/>
      <c r="C26" s="81"/>
      <c r="D26" s="111"/>
      <c r="E26" s="80"/>
      <c r="F26" s="150">
        <f t="shared" si="0"/>
        <v>0</v>
      </c>
      <c r="G26" s="151">
        <f t="shared" si="1"/>
        <v>0</v>
      </c>
      <c r="H26" s="70"/>
      <c r="I26" s="70"/>
      <c r="J26" s="70"/>
      <c r="K26" s="70"/>
      <c r="L26" s="70"/>
      <c r="M26" s="70"/>
      <c r="N26" s="70"/>
      <c r="O26" s="70"/>
      <c r="P26" s="70"/>
    </row>
    <row r="27" spans="2:16" ht="12.75">
      <c r="B27" s="112"/>
      <c r="C27" s="113"/>
      <c r="D27" s="114"/>
      <c r="E27" s="115"/>
      <c r="F27" s="150">
        <f t="shared" si="0"/>
        <v>0</v>
      </c>
      <c r="G27" s="151">
        <f t="shared" si="1"/>
        <v>0</v>
      </c>
      <c r="H27" s="70"/>
      <c r="I27" s="70"/>
      <c r="J27" s="70"/>
      <c r="K27" s="70"/>
      <c r="L27" s="70"/>
      <c r="M27" s="70"/>
      <c r="N27" s="70"/>
      <c r="O27" s="70"/>
      <c r="P27" s="70"/>
    </row>
    <row r="28" spans="2:16" ht="12.75">
      <c r="B28" s="94" t="s">
        <v>5</v>
      </c>
      <c r="C28" s="116"/>
      <c r="D28" s="116"/>
      <c r="E28" s="117"/>
      <c r="F28" s="153">
        <f>SUM(F16:F27)</f>
        <v>0</v>
      </c>
      <c r="G28" s="154"/>
      <c r="H28" s="70"/>
      <c r="I28" s="70"/>
      <c r="J28" s="70"/>
      <c r="K28" s="70"/>
      <c r="L28" s="70"/>
      <c r="M28" s="70"/>
      <c r="N28" s="70"/>
      <c r="O28" s="70"/>
      <c r="P28" s="70"/>
    </row>
    <row r="29" spans="2:16" ht="12.75">
      <c r="B29" s="105"/>
      <c r="C29" s="95"/>
      <c r="D29" s="95"/>
      <c r="E29" s="102"/>
      <c r="F29" s="106"/>
      <c r="G29" s="70"/>
      <c r="H29" s="70"/>
      <c r="I29" s="70"/>
      <c r="J29" s="70"/>
      <c r="K29" s="70"/>
      <c r="L29" s="70"/>
      <c r="M29" s="70"/>
      <c r="N29" s="70"/>
      <c r="O29" s="70"/>
      <c r="P29" s="70"/>
    </row>
    <row r="30" spans="2:16" ht="12.75">
      <c r="B30" s="140" t="s">
        <v>257</v>
      </c>
      <c r="C30" s="140" t="s">
        <v>223</v>
      </c>
      <c r="D30" s="214" t="s">
        <v>264</v>
      </c>
      <c r="E30" s="140" t="s">
        <v>225</v>
      </c>
      <c r="F30" s="213" t="s">
        <v>243</v>
      </c>
      <c r="G30" s="213"/>
      <c r="H30" s="70"/>
      <c r="I30" s="70"/>
      <c r="J30" s="70"/>
      <c r="K30" s="70"/>
      <c r="L30" s="70"/>
      <c r="M30" s="70"/>
      <c r="N30" s="70"/>
      <c r="O30" s="70"/>
      <c r="P30" s="70"/>
    </row>
    <row r="31" spans="2:16" ht="12.75">
      <c r="B31" s="180"/>
      <c r="C31" s="214" t="s">
        <v>226</v>
      </c>
      <c r="D31" s="216"/>
      <c r="E31" s="214" t="s">
        <v>227</v>
      </c>
      <c r="F31" s="214" t="s">
        <v>228</v>
      </c>
      <c r="G31" s="217" t="s">
        <v>279</v>
      </c>
      <c r="H31" s="70"/>
      <c r="I31" s="70"/>
      <c r="J31" s="70"/>
      <c r="K31" s="70"/>
      <c r="L31" s="70"/>
      <c r="M31" s="70"/>
      <c r="N31" s="70"/>
      <c r="O31" s="70"/>
      <c r="P31" s="70"/>
    </row>
    <row r="32" spans="2:16" ht="12.75">
      <c r="B32" s="139" t="s">
        <v>244</v>
      </c>
      <c r="C32" s="215"/>
      <c r="D32" s="215"/>
      <c r="E32" s="215"/>
      <c r="F32" s="215"/>
      <c r="G32" s="218"/>
      <c r="H32" s="70"/>
      <c r="I32" s="70"/>
      <c r="J32" s="70"/>
      <c r="K32" s="70"/>
      <c r="L32" s="70"/>
      <c r="M32" s="70"/>
      <c r="N32" s="70"/>
      <c r="O32" s="70"/>
      <c r="P32" s="70"/>
    </row>
    <row r="33" spans="2:16" ht="12.75">
      <c r="B33" s="77"/>
      <c r="C33" s="118"/>
      <c r="D33" s="109"/>
      <c r="E33" s="110"/>
      <c r="F33" s="155">
        <f>$C33*$D33*E33/2000</f>
        <v>0</v>
      </c>
      <c r="G33" s="153">
        <f>F33/365*2000</f>
        <v>0</v>
      </c>
      <c r="H33" s="70"/>
      <c r="I33" s="70"/>
      <c r="J33" s="70"/>
      <c r="K33" s="70"/>
      <c r="L33" s="70"/>
      <c r="M33" s="70"/>
      <c r="N33" s="70"/>
      <c r="O33" s="70"/>
      <c r="P33" s="70"/>
    </row>
    <row r="34" spans="2:16" ht="12.75">
      <c r="B34" s="77"/>
      <c r="C34" s="118"/>
      <c r="D34" s="111"/>
      <c r="E34" s="80"/>
      <c r="F34" s="155">
        <f aca="true" t="shared" si="2" ref="F34:F44">$C34*$D34*E34/2000</f>
        <v>0</v>
      </c>
      <c r="G34" s="153">
        <f aca="true" t="shared" si="3" ref="G34:G44">F34/365*2000</f>
        <v>0</v>
      </c>
      <c r="H34" s="70"/>
      <c r="I34" s="70"/>
      <c r="J34" s="70"/>
      <c r="K34" s="70"/>
      <c r="L34" s="70"/>
      <c r="M34" s="70"/>
      <c r="N34" s="70"/>
      <c r="O34" s="70"/>
      <c r="P34" s="70"/>
    </row>
    <row r="35" spans="2:16" ht="12.75">
      <c r="B35" s="77"/>
      <c r="C35" s="118"/>
      <c r="D35" s="111"/>
      <c r="E35" s="80"/>
      <c r="F35" s="155">
        <f t="shared" si="2"/>
        <v>0</v>
      </c>
      <c r="G35" s="153">
        <f t="shared" si="3"/>
        <v>0</v>
      </c>
      <c r="H35" s="70"/>
      <c r="I35" s="70"/>
      <c r="J35" s="70"/>
      <c r="K35" s="70"/>
      <c r="L35" s="70"/>
      <c r="M35" s="70"/>
      <c r="N35" s="70"/>
      <c r="O35" s="70"/>
      <c r="P35" s="70"/>
    </row>
    <row r="36" spans="2:16" ht="12.75">
      <c r="B36" s="77"/>
      <c r="C36" s="118"/>
      <c r="D36" s="111"/>
      <c r="E36" s="80"/>
      <c r="F36" s="155">
        <f t="shared" si="2"/>
        <v>0</v>
      </c>
      <c r="G36" s="153">
        <f t="shared" si="3"/>
        <v>0</v>
      </c>
      <c r="H36" s="70"/>
      <c r="I36" s="70"/>
      <c r="J36" s="70"/>
      <c r="K36" s="70"/>
      <c r="L36" s="70"/>
      <c r="M36" s="70"/>
      <c r="N36" s="70"/>
      <c r="O36" s="70"/>
      <c r="P36" s="70"/>
    </row>
    <row r="37" spans="2:16" ht="12.75">
      <c r="B37" s="77"/>
      <c r="C37" s="78"/>
      <c r="D37" s="111"/>
      <c r="E37" s="80"/>
      <c r="F37" s="155">
        <f t="shared" si="2"/>
        <v>0</v>
      </c>
      <c r="G37" s="153">
        <f t="shared" si="3"/>
        <v>0</v>
      </c>
      <c r="H37" s="70"/>
      <c r="I37" s="70"/>
      <c r="J37" s="70"/>
      <c r="K37" s="70"/>
      <c r="L37" s="70"/>
      <c r="M37" s="70"/>
      <c r="N37" s="70"/>
      <c r="O37" s="70"/>
      <c r="P37" s="70"/>
    </row>
    <row r="38" spans="2:16" ht="12.75">
      <c r="B38" s="77"/>
      <c r="C38" s="78"/>
      <c r="D38" s="111"/>
      <c r="E38" s="80"/>
      <c r="F38" s="155">
        <f t="shared" si="2"/>
        <v>0</v>
      </c>
      <c r="G38" s="153">
        <f t="shared" si="3"/>
        <v>0</v>
      </c>
      <c r="H38" s="70"/>
      <c r="I38" s="70"/>
      <c r="J38" s="70"/>
      <c r="K38" s="70"/>
      <c r="L38" s="70"/>
      <c r="M38" s="70"/>
      <c r="N38" s="70"/>
      <c r="O38" s="70"/>
      <c r="P38" s="70"/>
    </row>
    <row r="39" spans="2:16" ht="12.75">
      <c r="B39" s="77"/>
      <c r="C39" s="78"/>
      <c r="D39" s="111"/>
      <c r="E39" s="80"/>
      <c r="F39" s="155">
        <f t="shared" si="2"/>
        <v>0</v>
      </c>
      <c r="G39" s="153">
        <f t="shared" si="3"/>
        <v>0</v>
      </c>
      <c r="H39" s="70"/>
      <c r="I39" s="70"/>
      <c r="J39" s="70"/>
      <c r="K39" s="70"/>
      <c r="L39" s="70"/>
      <c r="M39" s="70"/>
      <c r="N39" s="70"/>
      <c r="O39" s="70"/>
      <c r="P39" s="70"/>
    </row>
    <row r="40" spans="2:16" ht="12.75">
      <c r="B40" s="77"/>
      <c r="C40" s="81"/>
      <c r="D40" s="111"/>
      <c r="E40" s="80"/>
      <c r="F40" s="155">
        <f t="shared" si="2"/>
        <v>0</v>
      </c>
      <c r="G40" s="153">
        <f t="shared" si="3"/>
        <v>0</v>
      </c>
      <c r="H40" s="70"/>
      <c r="I40" s="70"/>
      <c r="J40" s="70"/>
      <c r="K40" s="70"/>
      <c r="L40" s="70"/>
      <c r="M40" s="70"/>
      <c r="N40" s="70"/>
      <c r="O40" s="70"/>
      <c r="P40" s="70"/>
    </row>
    <row r="41" spans="2:16" ht="12.75">
      <c r="B41" s="77"/>
      <c r="C41" s="78"/>
      <c r="D41" s="111"/>
      <c r="E41" s="80"/>
      <c r="F41" s="155">
        <f t="shared" si="2"/>
        <v>0</v>
      </c>
      <c r="G41" s="153">
        <f t="shared" si="3"/>
        <v>0</v>
      </c>
      <c r="H41" s="70"/>
      <c r="I41" s="70"/>
      <c r="J41" s="70"/>
      <c r="K41" s="70"/>
      <c r="L41" s="70"/>
      <c r="M41" s="70"/>
      <c r="N41" s="70"/>
      <c r="O41" s="70"/>
      <c r="P41" s="70"/>
    </row>
    <row r="42" spans="2:16" ht="12.75">
      <c r="B42" s="77"/>
      <c r="C42" s="78"/>
      <c r="D42" s="111"/>
      <c r="E42" s="80"/>
      <c r="F42" s="155">
        <f t="shared" si="2"/>
        <v>0</v>
      </c>
      <c r="G42" s="153">
        <f t="shared" si="3"/>
        <v>0</v>
      </c>
      <c r="H42" s="70"/>
      <c r="I42" s="70"/>
      <c r="J42" s="70"/>
      <c r="K42" s="70"/>
      <c r="L42" s="70"/>
      <c r="M42" s="70"/>
      <c r="N42" s="70"/>
      <c r="O42" s="70"/>
      <c r="P42" s="70"/>
    </row>
    <row r="43" spans="2:16" ht="12.75">
      <c r="B43" s="77"/>
      <c r="C43" s="78"/>
      <c r="D43" s="111"/>
      <c r="E43" s="80"/>
      <c r="F43" s="155">
        <f t="shared" si="2"/>
        <v>0</v>
      </c>
      <c r="G43" s="153">
        <f t="shared" si="3"/>
        <v>0</v>
      </c>
      <c r="H43" s="70"/>
      <c r="I43" s="70"/>
      <c r="J43" s="70"/>
      <c r="K43" s="70"/>
      <c r="L43" s="70"/>
      <c r="M43" s="70"/>
      <c r="N43" s="70"/>
      <c r="O43" s="70"/>
      <c r="P43" s="70"/>
    </row>
    <row r="44" spans="2:16" ht="12.75">
      <c r="B44" s="77"/>
      <c r="C44" s="78"/>
      <c r="D44" s="111"/>
      <c r="E44" s="80"/>
      <c r="F44" s="155">
        <f t="shared" si="2"/>
        <v>0</v>
      </c>
      <c r="G44" s="153">
        <f t="shared" si="3"/>
        <v>0</v>
      </c>
      <c r="H44" s="70"/>
      <c r="I44" s="70"/>
      <c r="J44" s="70"/>
      <c r="K44" s="70"/>
      <c r="L44" s="70"/>
      <c r="M44" s="70"/>
      <c r="N44" s="70"/>
      <c r="O44" s="70"/>
      <c r="P44" s="70"/>
    </row>
    <row r="45" spans="2:16" ht="12.75">
      <c r="B45" s="94" t="s">
        <v>5</v>
      </c>
      <c r="C45" s="103"/>
      <c r="D45" s="103"/>
      <c r="E45" s="104"/>
      <c r="F45" s="153">
        <f>SUM(F33:F44)</f>
        <v>0</v>
      </c>
      <c r="G45" s="154"/>
      <c r="H45" s="70"/>
      <c r="I45" s="70"/>
      <c r="J45" s="70"/>
      <c r="K45" s="70"/>
      <c r="L45" s="70"/>
      <c r="M45" s="70"/>
      <c r="N45" s="70"/>
      <c r="O45" s="70"/>
      <c r="P45" s="70"/>
    </row>
    <row r="46" spans="2:16" ht="12.75">
      <c r="B46" s="105"/>
      <c r="C46" s="95"/>
      <c r="D46" s="95"/>
      <c r="E46" s="102"/>
      <c r="F46" s="106"/>
      <c r="G46" s="70"/>
      <c r="H46" s="70"/>
      <c r="I46" s="70"/>
      <c r="J46" s="70"/>
      <c r="K46" s="70"/>
      <c r="L46" s="70"/>
      <c r="M46" s="70"/>
      <c r="N46" s="70"/>
      <c r="O46" s="70"/>
      <c r="P46" s="70"/>
    </row>
    <row r="47" spans="2:16" ht="12.75">
      <c r="B47" s="140" t="s">
        <v>257</v>
      </c>
      <c r="C47" s="140" t="s">
        <v>223</v>
      </c>
      <c r="D47" s="214" t="s">
        <v>264</v>
      </c>
      <c r="E47" s="140" t="s">
        <v>225</v>
      </c>
      <c r="F47" s="213" t="s">
        <v>243</v>
      </c>
      <c r="G47" s="213"/>
      <c r="H47" s="70"/>
      <c r="I47" s="70"/>
      <c r="J47" s="70"/>
      <c r="K47" s="70"/>
      <c r="L47" s="70"/>
      <c r="M47" s="70"/>
      <c r="N47" s="70"/>
      <c r="O47" s="70"/>
      <c r="P47" s="70"/>
    </row>
    <row r="48" spans="2:16" ht="12.75">
      <c r="B48" s="180"/>
      <c r="C48" s="214" t="s">
        <v>226</v>
      </c>
      <c r="D48" s="216"/>
      <c r="E48" s="214" t="s">
        <v>227</v>
      </c>
      <c r="F48" s="214" t="s">
        <v>228</v>
      </c>
      <c r="G48" s="217" t="s">
        <v>279</v>
      </c>
      <c r="H48" s="70"/>
      <c r="I48" s="70"/>
      <c r="J48" s="70"/>
      <c r="K48" s="70"/>
      <c r="L48" s="70"/>
      <c r="M48" s="70"/>
      <c r="N48" s="70"/>
      <c r="O48" s="70"/>
      <c r="P48" s="70"/>
    </row>
    <row r="49" spans="2:16" ht="12.75">
      <c r="B49" s="139" t="s">
        <v>244</v>
      </c>
      <c r="C49" s="215"/>
      <c r="D49" s="215"/>
      <c r="E49" s="215"/>
      <c r="F49" s="215"/>
      <c r="G49" s="218"/>
      <c r="H49" s="70"/>
      <c r="I49" s="70"/>
      <c r="J49" s="70"/>
      <c r="K49" s="70"/>
      <c r="L49" s="70"/>
      <c r="M49" s="70"/>
      <c r="N49" s="70"/>
      <c r="O49" s="70"/>
      <c r="P49" s="70"/>
    </row>
    <row r="50" spans="2:16" ht="12.75">
      <c r="B50" s="77"/>
      <c r="C50" s="108"/>
      <c r="D50" s="109"/>
      <c r="E50" s="119"/>
      <c r="F50" s="152">
        <f>$C50*$D50*E50/2000</f>
        <v>0</v>
      </c>
      <c r="G50" s="153">
        <f>F50/365*2000</f>
        <v>0</v>
      </c>
      <c r="H50" s="70"/>
      <c r="I50" s="70"/>
      <c r="J50" s="70"/>
      <c r="K50" s="70"/>
      <c r="L50" s="70"/>
      <c r="M50" s="70"/>
      <c r="N50" s="70"/>
      <c r="O50" s="70"/>
      <c r="P50" s="70"/>
    </row>
    <row r="51" spans="2:16" ht="12.75">
      <c r="B51" s="86"/>
      <c r="C51" s="108"/>
      <c r="D51" s="111"/>
      <c r="E51" s="87"/>
      <c r="F51" s="152">
        <f aca="true" t="shared" si="4" ref="F51:F61">$C51*$D51*E51/2000</f>
        <v>0</v>
      </c>
      <c r="G51" s="153">
        <f aca="true" t="shared" si="5" ref="G51:G61">F51/365*2000</f>
        <v>0</v>
      </c>
      <c r="H51" s="70"/>
      <c r="I51" s="70"/>
      <c r="J51" s="70"/>
      <c r="K51" s="70"/>
      <c r="L51" s="70"/>
      <c r="M51" s="70"/>
      <c r="N51" s="70"/>
      <c r="O51" s="70"/>
      <c r="P51" s="70"/>
    </row>
    <row r="52" spans="2:16" ht="12.75">
      <c r="B52" s="86"/>
      <c r="C52" s="108"/>
      <c r="D52" s="111"/>
      <c r="E52" s="87"/>
      <c r="F52" s="152">
        <f t="shared" si="4"/>
        <v>0</v>
      </c>
      <c r="G52" s="153">
        <f t="shared" si="5"/>
        <v>0</v>
      </c>
      <c r="H52" s="70"/>
      <c r="I52" s="70"/>
      <c r="J52" s="70"/>
      <c r="K52" s="70"/>
      <c r="L52" s="70"/>
      <c r="M52" s="70"/>
      <c r="N52" s="70"/>
      <c r="O52" s="70"/>
      <c r="P52" s="70"/>
    </row>
    <row r="53" spans="2:16" ht="12.75">
      <c r="B53" s="86"/>
      <c r="C53" s="108"/>
      <c r="D53" s="111"/>
      <c r="E53" s="87"/>
      <c r="F53" s="152">
        <f t="shared" si="4"/>
        <v>0</v>
      </c>
      <c r="G53" s="153">
        <f t="shared" si="5"/>
        <v>0</v>
      </c>
      <c r="H53" s="70"/>
      <c r="I53" s="70"/>
      <c r="J53" s="70"/>
      <c r="K53" s="70"/>
      <c r="L53" s="70"/>
      <c r="M53" s="70"/>
      <c r="N53" s="70"/>
      <c r="O53" s="70"/>
      <c r="P53" s="70"/>
    </row>
    <row r="54" spans="2:16" ht="12.75">
      <c r="B54" s="86"/>
      <c r="C54" s="108"/>
      <c r="D54" s="111"/>
      <c r="E54" s="87"/>
      <c r="F54" s="152">
        <f t="shared" si="4"/>
        <v>0</v>
      </c>
      <c r="G54" s="153">
        <f t="shared" si="5"/>
        <v>0</v>
      </c>
      <c r="H54" s="70"/>
      <c r="I54" s="70"/>
      <c r="J54" s="70"/>
      <c r="K54" s="70"/>
      <c r="L54" s="70"/>
      <c r="M54" s="70"/>
      <c r="N54" s="70"/>
      <c r="O54" s="70"/>
      <c r="P54" s="70"/>
    </row>
    <row r="55" spans="2:16" ht="12.75">
      <c r="B55" s="86"/>
      <c r="C55" s="81"/>
      <c r="D55" s="111"/>
      <c r="E55" s="87"/>
      <c r="F55" s="152">
        <f t="shared" si="4"/>
        <v>0</v>
      </c>
      <c r="G55" s="153">
        <f t="shared" si="5"/>
        <v>0</v>
      </c>
      <c r="H55" s="70"/>
      <c r="I55" s="70"/>
      <c r="J55" s="70"/>
      <c r="K55" s="70"/>
      <c r="L55" s="70"/>
      <c r="M55" s="70"/>
      <c r="N55" s="70"/>
      <c r="O55" s="70"/>
      <c r="P55" s="70"/>
    </row>
    <row r="56" spans="2:16" ht="12.75">
      <c r="B56" s="86"/>
      <c r="C56" s="81"/>
      <c r="D56" s="111"/>
      <c r="E56" s="87"/>
      <c r="F56" s="152">
        <f t="shared" si="4"/>
        <v>0</v>
      </c>
      <c r="G56" s="153">
        <f t="shared" si="5"/>
        <v>0</v>
      </c>
      <c r="H56" s="70"/>
      <c r="I56" s="70"/>
      <c r="J56" s="70"/>
      <c r="K56" s="70"/>
      <c r="L56" s="70"/>
      <c r="M56" s="70"/>
      <c r="N56" s="70"/>
      <c r="O56" s="70"/>
      <c r="P56" s="70"/>
    </row>
    <row r="57" spans="2:16" ht="12.75">
      <c r="B57" s="86"/>
      <c r="C57" s="81"/>
      <c r="D57" s="111"/>
      <c r="E57" s="87"/>
      <c r="F57" s="152">
        <f t="shared" si="4"/>
        <v>0</v>
      </c>
      <c r="G57" s="153">
        <f t="shared" si="5"/>
        <v>0</v>
      </c>
      <c r="H57" s="70"/>
      <c r="I57" s="70"/>
      <c r="J57" s="70"/>
      <c r="K57" s="70"/>
      <c r="L57" s="70"/>
      <c r="M57" s="70"/>
      <c r="N57" s="70"/>
      <c r="O57" s="70"/>
      <c r="P57" s="70"/>
    </row>
    <row r="58" spans="2:16" ht="12.75">
      <c r="B58" s="86"/>
      <c r="C58" s="81"/>
      <c r="D58" s="111"/>
      <c r="E58" s="87"/>
      <c r="F58" s="152">
        <f t="shared" si="4"/>
        <v>0</v>
      </c>
      <c r="G58" s="153">
        <f t="shared" si="5"/>
        <v>0</v>
      </c>
      <c r="H58" s="70"/>
      <c r="I58" s="70"/>
      <c r="J58" s="70"/>
      <c r="K58" s="70"/>
      <c r="L58" s="70"/>
      <c r="M58" s="70"/>
      <c r="N58" s="70"/>
      <c r="O58" s="70"/>
      <c r="P58" s="70"/>
    </row>
    <row r="59" spans="2:16" ht="12.75">
      <c r="B59" s="86"/>
      <c r="C59" s="81"/>
      <c r="D59" s="111"/>
      <c r="E59" s="87"/>
      <c r="F59" s="152">
        <f t="shared" si="4"/>
        <v>0</v>
      </c>
      <c r="G59" s="153">
        <f t="shared" si="5"/>
        <v>0</v>
      </c>
      <c r="H59" s="70"/>
      <c r="I59" s="70"/>
      <c r="J59" s="70"/>
      <c r="K59" s="70"/>
      <c r="L59" s="70"/>
      <c r="M59" s="70"/>
      <c r="N59" s="70"/>
      <c r="O59" s="70"/>
      <c r="P59" s="70"/>
    </row>
    <row r="60" spans="2:16" ht="12.75">
      <c r="B60" s="86"/>
      <c r="C60" s="81"/>
      <c r="D60" s="111"/>
      <c r="E60" s="87"/>
      <c r="F60" s="152">
        <f t="shared" si="4"/>
        <v>0</v>
      </c>
      <c r="G60" s="153">
        <f t="shared" si="5"/>
        <v>0</v>
      </c>
      <c r="H60" s="70"/>
      <c r="I60" s="70"/>
      <c r="J60" s="70"/>
      <c r="K60" s="70"/>
      <c r="L60" s="70"/>
      <c r="M60" s="70"/>
      <c r="N60" s="70"/>
      <c r="O60" s="70"/>
      <c r="P60" s="70"/>
    </row>
    <row r="61" spans="2:16" ht="12.75">
      <c r="B61" s="86"/>
      <c r="C61" s="81"/>
      <c r="D61" s="111"/>
      <c r="E61" s="87"/>
      <c r="F61" s="152">
        <f t="shared" si="4"/>
        <v>0</v>
      </c>
      <c r="G61" s="153">
        <f t="shared" si="5"/>
        <v>0</v>
      </c>
      <c r="H61" s="70"/>
      <c r="I61" s="70"/>
      <c r="J61" s="70"/>
      <c r="K61" s="70"/>
      <c r="L61" s="70"/>
      <c r="M61" s="70"/>
      <c r="N61" s="70"/>
      <c r="O61" s="70"/>
      <c r="P61" s="70"/>
    </row>
    <row r="62" spans="2:16" ht="12.75">
      <c r="B62" s="94" t="s">
        <v>5</v>
      </c>
      <c r="C62" s="103"/>
      <c r="D62" s="103"/>
      <c r="E62" s="104"/>
      <c r="F62" s="153">
        <f>SUM(F50:F61)</f>
        <v>0</v>
      </c>
      <c r="G62" s="154"/>
      <c r="H62" s="70"/>
      <c r="I62" s="70"/>
      <c r="J62" s="70"/>
      <c r="K62" s="70"/>
      <c r="L62" s="70"/>
      <c r="M62" s="70"/>
      <c r="N62" s="70"/>
      <c r="O62" s="70"/>
      <c r="P62" s="70"/>
    </row>
    <row r="63" spans="2:16" ht="12.75">
      <c r="B63" s="105"/>
      <c r="C63" s="95"/>
      <c r="D63" s="95"/>
      <c r="E63" s="102"/>
      <c r="F63" s="106"/>
      <c r="G63" s="70"/>
      <c r="H63" s="70"/>
      <c r="I63" s="70"/>
      <c r="J63" s="70"/>
      <c r="K63" s="70"/>
      <c r="L63" s="70"/>
      <c r="M63" s="70"/>
      <c r="N63" s="70"/>
      <c r="O63" s="70"/>
      <c r="P63" s="70"/>
    </row>
    <row r="64" spans="2:16" ht="12.75">
      <c r="B64" s="140" t="s">
        <v>257</v>
      </c>
      <c r="C64" s="140" t="s">
        <v>223</v>
      </c>
      <c r="D64" s="214" t="s">
        <v>264</v>
      </c>
      <c r="E64" s="140" t="s">
        <v>225</v>
      </c>
      <c r="F64" s="213" t="s">
        <v>243</v>
      </c>
      <c r="G64" s="213"/>
      <c r="H64" s="70"/>
      <c r="I64" s="70"/>
      <c r="J64" s="70"/>
      <c r="K64" s="70"/>
      <c r="L64" s="70"/>
      <c r="M64" s="70"/>
      <c r="N64" s="70"/>
      <c r="O64" s="70"/>
      <c r="P64" s="70"/>
    </row>
    <row r="65" spans="2:16" ht="12.75">
      <c r="B65" s="180"/>
      <c r="C65" s="214" t="s">
        <v>226</v>
      </c>
      <c r="D65" s="216"/>
      <c r="E65" s="214" t="s">
        <v>227</v>
      </c>
      <c r="F65" s="214" t="s">
        <v>228</v>
      </c>
      <c r="G65" s="217" t="s">
        <v>279</v>
      </c>
      <c r="H65" s="70"/>
      <c r="I65" s="70"/>
      <c r="J65" s="70"/>
      <c r="K65" s="70"/>
      <c r="L65" s="70"/>
      <c r="M65" s="70"/>
      <c r="N65" s="70"/>
      <c r="O65" s="70"/>
      <c r="P65" s="70"/>
    </row>
    <row r="66" spans="2:16" ht="12.75">
      <c r="B66" s="139" t="s">
        <v>244</v>
      </c>
      <c r="C66" s="215"/>
      <c r="D66" s="215"/>
      <c r="E66" s="215"/>
      <c r="F66" s="215"/>
      <c r="G66" s="218"/>
      <c r="H66" s="70"/>
      <c r="I66" s="70"/>
      <c r="J66" s="70"/>
      <c r="K66" s="70"/>
      <c r="L66" s="70"/>
      <c r="M66" s="70"/>
      <c r="N66" s="70"/>
      <c r="O66" s="70"/>
      <c r="P66" s="70"/>
    </row>
    <row r="67" spans="2:16" ht="12.75">
      <c r="B67" s="86"/>
      <c r="C67" s="108"/>
      <c r="D67" s="109"/>
      <c r="E67" s="119"/>
      <c r="F67" s="150">
        <f>$C67*$D67*E67/2000</f>
        <v>0</v>
      </c>
      <c r="G67" s="153">
        <f>F67/365*2000</f>
        <v>0</v>
      </c>
      <c r="H67" s="70"/>
      <c r="I67" s="70"/>
      <c r="J67" s="70"/>
      <c r="K67" s="70"/>
      <c r="L67" s="70"/>
      <c r="M67" s="70"/>
      <c r="N67" s="70"/>
      <c r="O67" s="70"/>
      <c r="P67" s="70"/>
    </row>
    <row r="68" spans="2:16" ht="12.75">
      <c r="B68" s="86"/>
      <c r="C68" s="81"/>
      <c r="D68" s="111"/>
      <c r="E68" s="87"/>
      <c r="F68" s="150">
        <f aca="true" t="shared" si="6" ref="F68:F78">$C68*$D68*E68/2000</f>
        <v>0</v>
      </c>
      <c r="G68" s="153">
        <f aca="true" t="shared" si="7" ref="G68:G78">F68/365*2000</f>
        <v>0</v>
      </c>
      <c r="H68" s="70"/>
      <c r="I68" s="70"/>
      <c r="J68" s="70"/>
      <c r="K68" s="70"/>
      <c r="L68" s="70"/>
      <c r="M68" s="70"/>
      <c r="N68" s="70"/>
      <c r="O68" s="70"/>
      <c r="P68" s="70"/>
    </row>
    <row r="69" spans="2:16" ht="12.75">
      <c r="B69" s="86"/>
      <c r="C69" s="81"/>
      <c r="D69" s="111"/>
      <c r="E69" s="87"/>
      <c r="F69" s="150">
        <f t="shared" si="6"/>
        <v>0</v>
      </c>
      <c r="G69" s="153">
        <f t="shared" si="7"/>
        <v>0</v>
      </c>
      <c r="H69" s="70"/>
      <c r="I69" s="70"/>
      <c r="J69" s="70"/>
      <c r="K69" s="70"/>
      <c r="L69" s="70"/>
      <c r="M69" s="70"/>
      <c r="N69" s="70"/>
      <c r="O69" s="70"/>
      <c r="P69" s="70"/>
    </row>
    <row r="70" spans="2:16" ht="12.75">
      <c r="B70" s="86"/>
      <c r="C70" s="81"/>
      <c r="D70" s="111"/>
      <c r="E70" s="87"/>
      <c r="F70" s="150">
        <f t="shared" si="6"/>
        <v>0</v>
      </c>
      <c r="G70" s="153">
        <f t="shared" si="7"/>
        <v>0</v>
      </c>
      <c r="H70" s="70"/>
      <c r="I70" s="70"/>
      <c r="J70" s="70"/>
      <c r="K70" s="70"/>
      <c r="L70" s="70"/>
      <c r="M70" s="70"/>
      <c r="N70" s="70"/>
      <c r="O70" s="70"/>
      <c r="P70" s="70"/>
    </row>
    <row r="71" spans="2:16" ht="12.75">
      <c r="B71" s="86"/>
      <c r="C71" s="81"/>
      <c r="D71" s="111"/>
      <c r="E71" s="87"/>
      <c r="F71" s="150">
        <f t="shared" si="6"/>
        <v>0</v>
      </c>
      <c r="G71" s="153">
        <f t="shared" si="7"/>
        <v>0</v>
      </c>
      <c r="H71" s="70"/>
      <c r="I71" s="70"/>
      <c r="J71" s="70"/>
      <c r="K71" s="70"/>
      <c r="L71" s="70"/>
      <c r="M71" s="70"/>
      <c r="N71" s="70"/>
      <c r="O71" s="70"/>
      <c r="P71" s="70"/>
    </row>
    <row r="72" spans="2:16" ht="12.75">
      <c r="B72" s="86"/>
      <c r="C72" s="81"/>
      <c r="D72" s="111"/>
      <c r="E72" s="87"/>
      <c r="F72" s="150">
        <f t="shared" si="6"/>
        <v>0</v>
      </c>
      <c r="G72" s="153">
        <f t="shared" si="7"/>
        <v>0</v>
      </c>
      <c r="H72" s="70"/>
      <c r="I72" s="70"/>
      <c r="J72" s="70"/>
      <c r="K72" s="70"/>
      <c r="L72" s="70"/>
      <c r="M72" s="70"/>
      <c r="N72" s="70"/>
      <c r="O72" s="70"/>
      <c r="P72" s="70"/>
    </row>
    <row r="73" spans="2:16" ht="12.75">
      <c r="B73" s="86"/>
      <c r="C73" s="81"/>
      <c r="D73" s="111"/>
      <c r="E73" s="87"/>
      <c r="F73" s="150">
        <f t="shared" si="6"/>
        <v>0</v>
      </c>
      <c r="G73" s="153">
        <f t="shared" si="7"/>
        <v>0</v>
      </c>
      <c r="H73" s="70"/>
      <c r="I73" s="70"/>
      <c r="J73" s="70"/>
      <c r="K73" s="70"/>
      <c r="L73" s="70"/>
      <c r="M73" s="70"/>
      <c r="N73" s="70"/>
      <c r="O73" s="70"/>
      <c r="P73" s="70"/>
    </row>
    <row r="74" spans="2:16" ht="12.75">
      <c r="B74" s="86"/>
      <c r="C74" s="81"/>
      <c r="D74" s="111"/>
      <c r="E74" s="87"/>
      <c r="F74" s="150">
        <f t="shared" si="6"/>
        <v>0</v>
      </c>
      <c r="G74" s="153">
        <f t="shared" si="7"/>
        <v>0</v>
      </c>
      <c r="H74" s="70"/>
      <c r="I74" s="70"/>
      <c r="J74" s="70"/>
      <c r="K74" s="70"/>
      <c r="L74" s="70"/>
      <c r="M74" s="70"/>
      <c r="N74" s="70"/>
      <c r="O74" s="70"/>
      <c r="P74" s="70"/>
    </row>
    <row r="75" spans="2:16" ht="12.75">
      <c r="B75" s="86"/>
      <c r="C75" s="81"/>
      <c r="D75" s="111"/>
      <c r="E75" s="87"/>
      <c r="F75" s="150">
        <f t="shared" si="6"/>
        <v>0</v>
      </c>
      <c r="G75" s="153">
        <f t="shared" si="7"/>
        <v>0</v>
      </c>
      <c r="H75" s="70"/>
      <c r="I75" s="70"/>
      <c r="J75" s="70"/>
      <c r="K75" s="70"/>
      <c r="L75" s="70"/>
      <c r="M75" s="70"/>
      <c r="N75" s="70"/>
      <c r="O75" s="70"/>
      <c r="P75" s="70"/>
    </row>
    <row r="76" spans="2:16" ht="12.75">
      <c r="B76" s="86"/>
      <c r="C76" s="81"/>
      <c r="D76" s="111"/>
      <c r="E76" s="87"/>
      <c r="F76" s="150">
        <f t="shared" si="6"/>
        <v>0</v>
      </c>
      <c r="G76" s="153">
        <f t="shared" si="7"/>
        <v>0</v>
      </c>
      <c r="H76" s="70"/>
      <c r="I76" s="70"/>
      <c r="J76" s="70"/>
      <c r="K76" s="70"/>
      <c r="L76" s="70"/>
      <c r="M76" s="70"/>
      <c r="N76" s="70"/>
      <c r="O76" s="70"/>
      <c r="P76" s="70"/>
    </row>
    <row r="77" spans="2:16" ht="12.75">
      <c r="B77" s="86"/>
      <c r="C77" s="81"/>
      <c r="D77" s="111"/>
      <c r="E77" s="87"/>
      <c r="F77" s="150">
        <f t="shared" si="6"/>
        <v>0</v>
      </c>
      <c r="G77" s="153">
        <f t="shared" si="7"/>
        <v>0</v>
      </c>
      <c r="H77" s="70"/>
      <c r="I77" s="70"/>
      <c r="J77" s="70"/>
      <c r="K77" s="70"/>
      <c r="L77" s="70"/>
      <c r="M77" s="70"/>
      <c r="N77" s="70"/>
      <c r="O77" s="70"/>
      <c r="P77" s="70"/>
    </row>
    <row r="78" spans="2:16" ht="12.75">
      <c r="B78" s="86"/>
      <c r="C78" s="81"/>
      <c r="D78" s="111"/>
      <c r="E78" s="87"/>
      <c r="F78" s="150">
        <f t="shared" si="6"/>
        <v>0</v>
      </c>
      <c r="G78" s="153">
        <f t="shared" si="7"/>
        <v>0</v>
      </c>
      <c r="H78" s="70"/>
      <c r="I78" s="70"/>
      <c r="J78" s="70"/>
      <c r="K78" s="70"/>
      <c r="L78" s="70"/>
      <c r="M78" s="70"/>
      <c r="N78" s="70"/>
      <c r="O78" s="70"/>
      <c r="P78" s="70"/>
    </row>
    <row r="79" spans="2:16" ht="12.75">
      <c r="B79" s="94" t="s">
        <v>5</v>
      </c>
      <c r="C79" s="103"/>
      <c r="D79" s="103"/>
      <c r="E79" s="104"/>
      <c r="F79" s="153">
        <f>SUM(F67:F78)</f>
        <v>0</v>
      </c>
      <c r="G79" s="154"/>
      <c r="H79" s="70"/>
      <c r="I79" s="70"/>
      <c r="J79" s="70"/>
      <c r="K79" s="70"/>
      <c r="L79" s="70"/>
      <c r="M79" s="70"/>
      <c r="N79" s="70"/>
      <c r="O79" s="70"/>
      <c r="P79" s="70"/>
    </row>
    <row r="80" spans="2:16" ht="12.75">
      <c r="B80" s="107"/>
      <c r="C80" s="91"/>
      <c r="D80" s="91"/>
      <c r="E80" s="102"/>
      <c r="F80" s="106"/>
      <c r="G80" s="70"/>
      <c r="H80" s="70"/>
      <c r="I80" s="70"/>
      <c r="J80" s="70"/>
      <c r="K80" s="70"/>
      <c r="L80" s="70"/>
      <c r="M80" s="70"/>
      <c r="N80" s="70"/>
      <c r="O80" s="70"/>
      <c r="P80" s="70"/>
    </row>
    <row r="81" spans="2:16" ht="12.75">
      <c r="B81" s="140" t="s">
        <v>257</v>
      </c>
      <c r="C81" s="140" t="s">
        <v>223</v>
      </c>
      <c r="D81" s="214" t="s">
        <v>264</v>
      </c>
      <c r="E81" s="140" t="s">
        <v>225</v>
      </c>
      <c r="F81" s="213" t="s">
        <v>243</v>
      </c>
      <c r="G81" s="213"/>
      <c r="H81" s="70"/>
      <c r="I81" s="70"/>
      <c r="J81" s="70"/>
      <c r="K81" s="70"/>
      <c r="L81" s="70"/>
      <c r="M81" s="70"/>
      <c r="N81" s="70"/>
      <c r="O81" s="70"/>
      <c r="P81" s="70"/>
    </row>
    <row r="82" spans="2:16" ht="12.75">
      <c r="B82" s="180"/>
      <c r="C82" s="214" t="s">
        <v>226</v>
      </c>
      <c r="D82" s="216"/>
      <c r="E82" s="214" t="s">
        <v>227</v>
      </c>
      <c r="F82" s="214" t="s">
        <v>228</v>
      </c>
      <c r="G82" s="217" t="s">
        <v>279</v>
      </c>
      <c r="H82" s="70"/>
      <c r="I82" s="70"/>
      <c r="J82" s="70"/>
      <c r="K82" s="70"/>
      <c r="L82" s="70"/>
      <c r="M82" s="70"/>
      <c r="N82" s="70"/>
      <c r="O82" s="70"/>
      <c r="P82" s="70"/>
    </row>
    <row r="83" spans="2:16" ht="12.75">
      <c r="B83" s="139" t="s">
        <v>244</v>
      </c>
      <c r="C83" s="215"/>
      <c r="D83" s="215"/>
      <c r="E83" s="215"/>
      <c r="F83" s="215"/>
      <c r="G83" s="218"/>
      <c r="H83" s="70"/>
      <c r="I83" s="70"/>
      <c r="J83" s="70"/>
      <c r="K83" s="70"/>
      <c r="L83" s="70"/>
      <c r="M83" s="70"/>
      <c r="N83" s="70"/>
      <c r="O83" s="70"/>
      <c r="P83" s="70"/>
    </row>
    <row r="84" spans="2:16" ht="12.75">
      <c r="B84" s="86"/>
      <c r="C84" s="108"/>
      <c r="D84" s="109"/>
      <c r="E84" s="119"/>
      <c r="F84" s="150">
        <f>$C84*$D84*E84/2000</f>
        <v>0</v>
      </c>
      <c r="G84" s="153">
        <f>F84/365*2000</f>
        <v>0</v>
      </c>
      <c r="H84" s="70"/>
      <c r="I84" s="70"/>
      <c r="J84" s="70"/>
      <c r="K84" s="70"/>
      <c r="L84" s="70"/>
      <c r="M84" s="70"/>
      <c r="N84" s="70"/>
      <c r="O84" s="70"/>
      <c r="P84" s="70"/>
    </row>
    <row r="85" spans="2:16" ht="12.75">
      <c r="B85" s="86"/>
      <c r="C85" s="81"/>
      <c r="D85" s="111"/>
      <c r="E85" s="87"/>
      <c r="F85" s="150">
        <f aca="true" t="shared" si="8" ref="F85:F95">$C85*$D85*E85/2000</f>
        <v>0</v>
      </c>
      <c r="G85" s="153">
        <f aca="true" t="shared" si="9" ref="G85:G95">F85/365*2000</f>
        <v>0</v>
      </c>
      <c r="H85" s="70"/>
      <c r="I85" s="70"/>
      <c r="J85" s="70"/>
      <c r="K85" s="70"/>
      <c r="L85" s="70"/>
      <c r="M85" s="70"/>
      <c r="N85" s="70"/>
      <c r="O85" s="70"/>
      <c r="P85" s="70"/>
    </row>
    <row r="86" spans="2:16" ht="12.75">
      <c r="B86" s="86"/>
      <c r="C86" s="81"/>
      <c r="D86" s="111"/>
      <c r="E86" s="87"/>
      <c r="F86" s="150">
        <f t="shared" si="8"/>
        <v>0</v>
      </c>
      <c r="G86" s="153">
        <f t="shared" si="9"/>
        <v>0</v>
      </c>
      <c r="H86" s="70"/>
      <c r="I86" s="70"/>
      <c r="J86" s="70"/>
      <c r="K86" s="70"/>
      <c r="L86" s="70"/>
      <c r="M86" s="70"/>
      <c r="N86" s="70"/>
      <c r="O86" s="70"/>
      <c r="P86" s="70"/>
    </row>
    <row r="87" spans="2:16" ht="12.75">
      <c r="B87" s="86"/>
      <c r="C87" s="81"/>
      <c r="D87" s="111"/>
      <c r="E87" s="87"/>
      <c r="F87" s="150">
        <f t="shared" si="8"/>
        <v>0</v>
      </c>
      <c r="G87" s="153">
        <f t="shared" si="9"/>
        <v>0</v>
      </c>
      <c r="H87" s="70"/>
      <c r="I87" s="70"/>
      <c r="J87" s="70"/>
      <c r="K87" s="70"/>
      <c r="L87" s="70"/>
      <c r="M87" s="70"/>
      <c r="N87" s="70"/>
      <c r="O87" s="70"/>
      <c r="P87" s="70"/>
    </row>
    <row r="88" spans="2:16" ht="12.75">
      <c r="B88" s="86"/>
      <c r="C88" s="81"/>
      <c r="D88" s="111"/>
      <c r="E88" s="87"/>
      <c r="F88" s="150">
        <f t="shared" si="8"/>
        <v>0</v>
      </c>
      <c r="G88" s="153">
        <f t="shared" si="9"/>
        <v>0</v>
      </c>
      <c r="H88" s="70"/>
      <c r="I88" s="70"/>
      <c r="J88" s="70"/>
      <c r="K88" s="70"/>
      <c r="L88" s="70"/>
      <c r="M88" s="70"/>
      <c r="N88" s="70"/>
      <c r="O88" s="70"/>
      <c r="P88" s="70"/>
    </row>
    <row r="89" spans="2:16" ht="12.75">
      <c r="B89" s="86"/>
      <c r="C89" s="81"/>
      <c r="D89" s="111"/>
      <c r="E89" s="87"/>
      <c r="F89" s="150">
        <f t="shared" si="8"/>
        <v>0</v>
      </c>
      <c r="G89" s="153">
        <f t="shared" si="9"/>
        <v>0</v>
      </c>
      <c r="H89" s="70"/>
      <c r="I89" s="70"/>
      <c r="J89" s="70"/>
      <c r="K89" s="70"/>
      <c r="L89" s="70"/>
      <c r="M89" s="70"/>
      <c r="N89" s="70"/>
      <c r="O89" s="70"/>
      <c r="P89" s="70"/>
    </row>
    <row r="90" spans="2:16" ht="12.75">
      <c r="B90" s="86"/>
      <c r="C90" s="81"/>
      <c r="D90" s="111"/>
      <c r="E90" s="87"/>
      <c r="F90" s="150">
        <f t="shared" si="8"/>
        <v>0</v>
      </c>
      <c r="G90" s="153">
        <f t="shared" si="9"/>
        <v>0</v>
      </c>
      <c r="H90" s="70"/>
      <c r="I90" s="70"/>
      <c r="J90" s="70"/>
      <c r="K90" s="70"/>
      <c r="L90" s="70"/>
      <c r="M90" s="70"/>
      <c r="N90" s="70"/>
      <c r="O90" s="70"/>
      <c r="P90" s="70"/>
    </row>
    <row r="91" spans="2:16" ht="12.75">
      <c r="B91" s="86"/>
      <c r="C91" s="81"/>
      <c r="D91" s="111"/>
      <c r="E91" s="87"/>
      <c r="F91" s="150">
        <f t="shared" si="8"/>
        <v>0</v>
      </c>
      <c r="G91" s="153">
        <f t="shared" si="9"/>
        <v>0</v>
      </c>
      <c r="H91" s="70"/>
      <c r="I91" s="70"/>
      <c r="J91" s="70"/>
      <c r="K91" s="70"/>
      <c r="L91" s="70"/>
      <c r="M91" s="70"/>
      <c r="N91" s="70"/>
      <c r="O91" s="70"/>
      <c r="P91" s="70"/>
    </row>
    <row r="92" spans="2:16" ht="12.75">
      <c r="B92" s="86"/>
      <c r="C92" s="81"/>
      <c r="D92" s="111"/>
      <c r="E92" s="87"/>
      <c r="F92" s="150">
        <f t="shared" si="8"/>
        <v>0</v>
      </c>
      <c r="G92" s="153">
        <f t="shared" si="9"/>
        <v>0</v>
      </c>
      <c r="H92" s="70"/>
      <c r="I92" s="70"/>
      <c r="J92" s="70"/>
      <c r="K92" s="70"/>
      <c r="L92" s="70"/>
      <c r="M92" s="70"/>
      <c r="N92" s="70"/>
      <c r="O92" s="70"/>
      <c r="P92" s="70"/>
    </row>
    <row r="93" spans="2:16" ht="12.75">
      <c r="B93" s="86"/>
      <c r="C93" s="81"/>
      <c r="D93" s="111"/>
      <c r="E93" s="87"/>
      <c r="F93" s="150">
        <f t="shared" si="8"/>
        <v>0</v>
      </c>
      <c r="G93" s="153">
        <f t="shared" si="9"/>
        <v>0</v>
      </c>
      <c r="H93" s="70"/>
      <c r="I93" s="70"/>
      <c r="J93" s="70"/>
      <c r="K93" s="70"/>
      <c r="L93" s="70"/>
      <c r="M93" s="70"/>
      <c r="N93" s="70"/>
      <c r="O93" s="70"/>
      <c r="P93" s="70"/>
    </row>
    <row r="94" spans="2:16" ht="12.75">
      <c r="B94" s="86"/>
      <c r="C94" s="81"/>
      <c r="D94" s="111"/>
      <c r="E94" s="87"/>
      <c r="F94" s="150">
        <f t="shared" si="8"/>
        <v>0</v>
      </c>
      <c r="G94" s="153">
        <f t="shared" si="9"/>
        <v>0</v>
      </c>
      <c r="H94" s="70"/>
      <c r="I94" s="70"/>
      <c r="J94" s="70"/>
      <c r="K94" s="70"/>
      <c r="L94" s="70"/>
      <c r="M94" s="70"/>
      <c r="N94" s="70"/>
      <c r="O94" s="70"/>
      <c r="P94" s="70"/>
    </row>
    <row r="95" spans="2:16" ht="12.75">
      <c r="B95" s="86"/>
      <c r="C95" s="81"/>
      <c r="D95" s="111"/>
      <c r="E95" s="87"/>
      <c r="F95" s="150">
        <f t="shared" si="8"/>
        <v>0</v>
      </c>
      <c r="G95" s="153">
        <f t="shared" si="9"/>
        <v>0</v>
      </c>
      <c r="H95" s="70"/>
      <c r="I95" s="70"/>
      <c r="J95" s="70"/>
      <c r="K95" s="70"/>
      <c r="L95" s="70"/>
      <c r="M95" s="70"/>
      <c r="N95" s="70"/>
      <c r="O95" s="70"/>
      <c r="P95" s="70"/>
    </row>
    <row r="96" spans="2:16" ht="12.75">
      <c r="B96" s="94" t="s">
        <v>5</v>
      </c>
      <c r="C96" s="103"/>
      <c r="D96" s="103"/>
      <c r="E96" s="104"/>
      <c r="F96" s="153">
        <f>SUM(F84:F95)</f>
        <v>0</v>
      </c>
      <c r="G96" s="154"/>
      <c r="H96" s="70"/>
      <c r="I96" s="70"/>
      <c r="J96" s="70"/>
      <c r="K96" s="70"/>
      <c r="L96" s="70"/>
      <c r="M96" s="70"/>
      <c r="N96" s="70"/>
      <c r="O96" s="70"/>
      <c r="P96" s="70"/>
    </row>
    <row r="97" spans="2:16" ht="12.75">
      <c r="B97" s="70"/>
      <c r="C97" s="70"/>
      <c r="D97" s="70"/>
      <c r="E97" s="70"/>
      <c r="F97" s="70"/>
      <c r="G97" s="70"/>
      <c r="H97" s="70"/>
      <c r="I97" s="70"/>
      <c r="J97" s="70"/>
      <c r="K97" s="70"/>
      <c r="L97" s="70"/>
      <c r="M97" s="70"/>
      <c r="N97" s="70"/>
      <c r="O97" s="70"/>
      <c r="P97" s="70"/>
    </row>
    <row r="98" spans="2:16" ht="12.75">
      <c r="B98" s="140" t="s">
        <v>257</v>
      </c>
      <c r="C98" s="140" t="s">
        <v>223</v>
      </c>
      <c r="D98" s="214" t="s">
        <v>264</v>
      </c>
      <c r="E98" s="140" t="s">
        <v>225</v>
      </c>
      <c r="F98" s="213" t="s">
        <v>243</v>
      </c>
      <c r="G98" s="213"/>
      <c r="H98" s="70"/>
      <c r="I98" s="70"/>
      <c r="J98" s="70"/>
      <c r="K98" s="70"/>
      <c r="L98" s="70"/>
      <c r="M98" s="70"/>
      <c r="N98" s="70"/>
      <c r="O98" s="70"/>
      <c r="P98" s="70"/>
    </row>
    <row r="99" spans="2:16" ht="12.75">
      <c r="B99" s="180"/>
      <c r="C99" s="214" t="s">
        <v>226</v>
      </c>
      <c r="D99" s="216"/>
      <c r="E99" s="214" t="s">
        <v>227</v>
      </c>
      <c r="F99" s="214" t="s">
        <v>228</v>
      </c>
      <c r="G99" s="217" t="s">
        <v>279</v>
      </c>
      <c r="H99" s="70"/>
      <c r="I99" s="70"/>
      <c r="J99" s="70"/>
      <c r="K99" s="70"/>
      <c r="L99" s="70"/>
      <c r="M99" s="70"/>
      <c r="N99" s="70"/>
      <c r="O99" s="70"/>
      <c r="P99" s="70"/>
    </row>
    <row r="100" spans="2:16" ht="12.75">
      <c r="B100" s="139" t="s">
        <v>244</v>
      </c>
      <c r="C100" s="215"/>
      <c r="D100" s="215"/>
      <c r="E100" s="215"/>
      <c r="F100" s="215"/>
      <c r="G100" s="218"/>
      <c r="H100" s="70"/>
      <c r="I100" s="70"/>
      <c r="J100" s="70"/>
      <c r="K100" s="70"/>
      <c r="L100" s="70"/>
      <c r="M100" s="70"/>
      <c r="N100" s="70"/>
      <c r="O100" s="70"/>
      <c r="P100" s="70"/>
    </row>
    <row r="101" spans="2:16" ht="12.75">
      <c r="B101" s="86"/>
      <c r="C101" s="108"/>
      <c r="D101" s="109"/>
      <c r="E101" s="119"/>
      <c r="F101" s="150">
        <f>$C101*$D101*E101/2000</f>
        <v>0</v>
      </c>
      <c r="G101" s="153">
        <f>F101/365*2000</f>
        <v>0</v>
      </c>
      <c r="H101" s="70"/>
      <c r="I101" s="70"/>
      <c r="J101" s="70"/>
      <c r="K101" s="70"/>
      <c r="L101" s="70"/>
      <c r="M101" s="70"/>
      <c r="N101" s="70"/>
      <c r="O101" s="70"/>
      <c r="P101" s="70"/>
    </row>
    <row r="102" spans="2:16" ht="12.75">
      <c r="B102" s="86"/>
      <c r="C102" s="81"/>
      <c r="D102" s="111"/>
      <c r="E102" s="87"/>
      <c r="F102" s="150">
        <f aca="true" t="shared" si="10" ref="F102:F112">$C102*$D102*E102/2000</f>
        <v>0</v>
      </c>
      <c r="G102" s="153">
        <f aca="true" t="shared" si="11" ref="G102:G112">F102/365*2000</f>
        <v>0</v>
      </c>
      <c r="H102" s="70"/>
      <c r="I102" s="70"/>
      <c r="J102" s="70"/>
      <c r="K102" s="70"/>
      <c r="L102" s="70"/>
      <c r="M102" s="70"/>
      <c r="N102" s="70"/>
      <c r="O102" s="70"/>
      <c r="P102" s="70"/>
    </row>
    <row r="103" spans="2:16" ht="12.75">
      <c r="B103" s="86"/>
      <c r="C103" s="81"/>
      <c r="D103" s="111"/>
      <c r="E103" s="87"/>
      <c r="F103" s="150">
        <f t="shared" si="10"/>
        <v>0</v>
      </c>
      <c r="G103" s="153">
        <f t="shared" si="11"/>
        <v>0</v>
      </c>
      <c r="H103" s="70"/>
      <c r="I103" s="70"/>
      <c r="J103" s="70"/>
      <c r="K103" s="70"/>
      <c r="L103" s="70"/>
      <c r="M103" s="70"/>
      <c r="N103" s="70"/>
      <c r="O103" s="70"/>
      <c r="P103" s="70"/>
    </row>
    <row r="104" spans="2:16" ht="12.75">
      <c r="B104" s="86"/>
      <c r="C104" s="81"/>
      <c r="D104" s="111"/>
      <c r="E104" s="87"/>
      <c r="F104" s="150">
        <f t="shared" si="10"/>
        <v>0</v>
      </c>
      <c r="G104" s="153">
        <f t="shared" si="11"/>
        <v>0</v>
      </c>
      <c r="H104" s="70"/>
      <c r="I104" s="70"/>
      <c r="J104" s="70"/>
      <c r="K104" s="70"/>
      <c r="L104" s="70"/>
      <c r="M104" s="70"/>
      <c r="N104" s="70"/>
      <c r="O104" s="70"/>
      <c r="P104" s="70"/>
    </row>
    <row r="105" spans="2:16" ht="12.75">
      <c r="B105" s="86"/>
      <c r="C105" s="81"/>
      <c r="D105" s="111"/>
      <c r="E105" s="87"/>
      <c r="F105" s="150">
        <f t="shared" si="10"/>
        <v>0</v>
      </c>
      <c r="G105" s="153">
        <f t="shared" si="11"/>
        <v>0</v>
      </c>
      <c r="H105" s="70"/>
      <c r="I105" s="70"/>
      <c r="J105" s="70"/>
      <c r="K105" s="70"/>
      <c r="L105" s="70"/>
      <c r="M105" s="70"/>
      <c r="N105" s="70"/>
      <c r="O105" s="70"/>
      <c r="P105" s="70"/>
    </row>
    <row r="106" spans="2:16" ht="12.75">
      <c r="B106" s="86"/>
      <c r="C106" s="81"/>
      <c r="D106" s="111"/>
      <c r="E106" s="87"/>
      <c r="F106" s="150">
        <f t="shared" si="10"/>
        <v>0</v>
      </c>
      <c r="G106" s="153">
        <f t="shared" si="11"/>
        <v>0</v>
      </c>
      <c r="H106" s="70"/>
      <c r="I106" s="70"/>
      <c r="J106" s="70"/>
      <c r="K106" s="70"/>
      <c r="L106" s="70"/>
      <c r="M106" s="70"/>
      <c r="N106" s="70"/>
      <c r="O106" s="70"/>
      <c r="P106" s="70"/>
    </row>
    <row r="107" spans="2:16" ht="12.75">
      <c r="B107" s="86"/>
      <c r="C107" s="81"/>
      <c r="D107" s="111"/>
      <c r="E107" s="87"/>
      <c r="F107" s="150">
        <f t="shared" si="10"/>
        <v>0</v>
      </c>
      <c r="G107" s="153">
        <f t="shared" si="11"/>
        <v>0</v>
      </c>
      <c r="H107" s="70"/>
      <c r="I107" s="70"/>
      <c r="J107" s="70"/>
      <c r="K107" s="70"/>
      <c r="L107" s="70"/>
      <c r="M107" s="70"/>
      <c r="N107" s="70"/>
      <c r="O107" s="70"/>
      <c r="P107" s="70"/>
    </row>
    <row r="108" spans="2:16" ht="12.75">
      <c r="B108" s="86"/>
      <c r="C108" s="81"/>
      <c r="D108" s="111"/>
      <c r="E108" s="87"/>
      <c r="F108" s="150">
        <f t="shared" si="10"/>
        <v>0</v>
      </c>
      <c r="G108" s="153">
        <f t="shared" si="11"/>
        <v>0</v>
      </c>
      <c r="H108" s="70"/>
      <c r="I108" s="70"/>
      <c r="J108" s="70"/>
      <c r="K108" s="70"/>
      <c r="L108" s="70"/>
      <c r="M108" s="70"/>
      <c r="N108" s="70"/>
      <c r="O108" s="70"/>
      <c r="P108" s="70"/>
    </row>
    <row r="109" spans="2:16" ht="12.75">
      <c r="B109" s="86"/>
      <c r="C109" s="81"/>
      <c r="D109" s="111"/>
      <c r="E109" s="87"/>
      <c r="F109" s="150">
        <f t="shared" si="10"/>
        <v>0</v>
      </c>
      <c r="G109" s="153">
        <f t="shared" si="11"/>
        <v>0</v>
      </c>
      <c r="H109" s="70"/>
      <c r="I109" s="70"/>
      <c r="J109" s="70"/>
      <c r="K109" s="70"/>
      <c r="L109" s="70"/>
      <c r="M109" s="70"/>
      <c r="N109" s="70"/>
      <c r="O109" s="70"/>
      <c r="P109" s="70"/>
    </row>
    <row r="110" spans="2:16" ht="12.75">
      <c r="B110" s="86"/>
      <c r="C110" s="81"/>
      <c r="D110" s="111"/>
      <c r="E110" s="87"/>
      <c r="F110" s="150">
        <f t="shared" si="10"/>
        <v>0</v>
      </c>
      <c r="G110" s="153">
        <f t="shared" si="11"/>
        <v>0</v>
      </c>
      <c r="H110" s="70"/>
      <c r="I110" s="70"/>
      <c r="J110" s="70"/>
      <c r="K110" s="70"/>
      <c r="L110" s="70"/>
      <c r="M110" s="70"/>
      <c r="N110" s="70"/>
      <c r="O110" s="70"/>
      <c r="P110" s="70"/>
    </row>
    <row r="111" spans="2:16" ht="12.75">
      <c r="B111" s="86"/>
      <c r="C111" s="81"/>
      <c r="D111" s="111"/>
      <c r="E111" s="87"/>
      <c r="F111" s="150">
        <f t="shared" si="10"/>
        <v>0</v>
      </c>
      <c r="G111" s="153">
        <f t="shared" si="11"/>
        <v>0</v>
      </c>
      <c r="H111" s="70"/>
      <c r="I111" s="70"/>
      <c r="J111" s="70"/>
      <c r="K111" s="70"/>
      <c r="L111" s="70"/>
      <c r="M111" s="70"/>
      <c r="N111" s="70"/>
      <c r="O111" s="70"/>
      <c r="P111" s="70"/>
    </row>
    <row r="112" spans="2:16" ht="12.75">
      <c r="B112" s="86"/>
      <c r="C112" s="81"/>
      <c r="D112" s="111"/>
      <c r="E112" s="87"/>
      <c r="F112" s="150">
        <f t="shared" si="10"/>
        <v>0</v>
      </c>
      <c r="G112" s="153">
        <f t="shared" si="11"/>
        <v>0</v>
      </c>
      <c r="H112" s="70"/>
      <c r="I112" s="70"/>
      <c r="J112" s="70"/>
      <c r="K112" s="70"/>
      <c r="L112" s="70"/>
      <c r="M112" s="70"/>
      <c r="N112" s="70"/>
      <c r="O112" s="70"/>
      <c r="P112" s="70"/>
    </row>
    <row r="113" spans="2:16" ht="12.75">
      <c r="B113" s="94" t="s">
        <v>5</v>
      </c>
      <c r="C113" s="103"/>
      <c r="D113" s="103"/>
      <c r="E113" s="104"/>
      <c r="F113" s="153">
        <f>SUM(F101:F112)</f>
        <v>0</v>
      </c>
      <c r="G113" s="154"/>
      <c r="H113" s="70"/>
      <c r="I113" s="70"/>
      <c r="J113" s="70"/>
      <c r="K113" s="70"/>
      <c r="L113" s="70"/>
      <c r="M113" s="70"/>
      <c r="N113" s="70"/>
      <c r="O113" s="70"/>
      <c r="P113" s="70"/>
    </row>
    <row r="114" spans="2:16" ht="12.75">
      <c r="B114" s="70"/>
      <c r="C114" s="70"/>
      <c r="D114" s="70"/>
      <c r="E114" s="70"/>
      <c r="F114" s="70"/>
      <c r="G114" s="70"/>
      <c r="H114" s="70"/>
      <c r="I114" s="70"/>
      <c r="J114" s="70"/>
      <c r="K114" s="70"/>
      <c r="L114" s="70"/>
      <c r="M114" s="70"/>
      <c r="N114" s="70"/>
      <c r="O114" s="70"/>
      <c r="P114" s="70"/>
    </row>
    <row r="115" spans="2:16" ht="12.75">
      <c r="B115" s="100" t="s">
        <v>242</v>
      </c>
      <c r="C115" s="100"/>
      <c r="D115" s="100"/>
      <c r="E115" s="70"/>
      <c r="F115" s="70"/>
      <c r="G115" s="70"/>
      <c r="H115" s="70"/>
      <c r="I115" s="70"/>
      <c r="J115" s="70"/>
      <c r="K115" s="70"/>
      <c r="L115" s="70"/>
      <c r="M115" s="70"/>
      <c r="N115" s="70"/>
      <c r="O115" s="70"/>
      <c r="P115" s="70"/>
    </row>
    <row r="116" spans="2:16" ht="12.75">
      <c r="B116" s="101" t="s">
        <v>245</v>
      </c>
      <c r="C116" s="91"/>
      <c r="D116" s="91"/>
      <c r="E116" s="70"/>
      <c r="F116" s="70"/>
      <c r="G116" s="70"/>
      <c r="H116" s="70"/>
      <c r="I116" s="70"/>
      <c r="J116" s="70"/>
      <c r="K116" s="70"/>
      <c r="L116" s="70"/>
      <c r="M116" s="70"/>
      <c r="N116" s="70"/>
      <c r="O116" s="70"/>
      <c r="P116" s="70"/>
    </row>
    <row r="117" spans="2:16" ht="12.75">
      <c r="B117" s="70"/>
      <c r="C117" s="70"/>
      <c r="D117" s="70"/>
      <c r="E117" s="70"/>
      <c r="F117" s="70"/>
      <c r="G117" s="70"/>
      <c r="H117" s="70"/>
      <c r="I117" s="70"/>
      <c r="J117" s="70"/>
      <c r="K117" s="70"/>
      <c r="L117" s="70"/>
      <c r="M117" s="70"/>
      <c r="N117" s="70"/>
      <c r="O117" s="70"/>
      <c r="P117" s="70"/>
    </row>
    <row r="118" spans="2:16" ht="12.75">
      <c r="B118" s="70"/>
      <c r="C118" s="70"/>
      <c r="D118" s="70"/>
      <c r="E118" s="70"/>
      <c r="F118" s="70"/>
      <c r="G118" s="70"/>
      <c r="H118" s="70"/>
      <c r="I118" s="70"/>
      <c r="J118" s="70"/>
      <c r="K118" s="70"/>
      <c r="L118" s="70"/>
      <c r="M118" s="70"/>
      <c r="N118" s="70"/>
      <c r="O118" s="70"/>
      <c r="P118" s="70"/>
    </row>
    <row r="119" spans="2:16" ht="12.75">
      <c r="B119" s="70"/>
      <c r="C119" s="70"/>
      <c r="D119" s="70"/>
      <c r="E119" s="70"/>
      <c r="F119" s="70"/>
      <c r="G119" s="70"/>
      <c r="H119" s="70"/>
      <c r="I119" s="70"/>
      <c r="J119" s="70"/>
      <c r="K119" s="70"/>
      <c r="L119" s="70"/>
      <c r="M119" s="70"/>
      <c r="N119" s="70"/>
      <c r="O119" s="70"/>
      <c r="P119" s="70"/>
    </row>
    <row r="120" spans="2:16" ht="12.75">
      <c r="B120" s="70"/>
      <c r="C120" s="70"/>
      <c r="D120" s="70"/>
      <c r="E120" s="70"/>
      <c r="F120" s="70"/>
      <c r="G120" s="70"/>
      <c r="H120" s="70"/>
      <c r="I120" s="70"/>
      <c r="J120" s="70"/>
      <c r="K120" s="70"/>
      <c r="L120" s="70"/>
      <c r="M120" s="70"/>
      <c r="N120" s="70"/>
      <c r="O120" s="70"/>
      <c r="P120" s="70"/>
    </row>
    <row r="121" spans="2:16" ht="12.75">
      <c r="B121" s="70"/>
      <c r="C121" s="70"/>
      <c r="D121" s="70"/>
      <c r="E121" s="70"/>
      <c r="F121" s="70"/>
      <c r="G121" s="70"/>
      <c r="H121" s="70"/>
      <c r="I121" s="70"/>
      <c r="J121" s="70"/>
      <c r="K121" s="70"/>
      <c r="L121" s="70"/>
      <c r="M121" s="70"/>
      <c r="N121" s="70"/>
      <c r="O121" s="70"/>
      <c r="P121" s="70"/>
    </row>
    <row r="122" spans="2:16" ht="12.75">
      <c r="B122" s="70"/>
      <c r="C122" s="70"/>
      <c r="D122" s="70"/>
      <c r="E122" s="70"/>
      <c r="F122" s="70"/>
      <c r="G122" s="70"/>
      <c r="H122" s="70"/>
      <c r="I122" s="70"/>
      <c r="J122" s="70"/>
      <c r="K122" s="70"/>
      <c r="L122" s="70"/>
      <c r="M122" s="70"/>
      <c r="N122" s="70"/>
      <c r="O122" s="70"/>
      <c r="P122" s="70"/>
    </row>
    <row r="123" spans="2:16" ht="12.75">
      <c r="B123" s="70"/>
      <c r="C123" s="70"/>
      <c r="D123" s="70"/>
      <c r="E123" s="70"/>
      <c r="F123" s="70"/>
      <c r="G123" s="70"/>
      <c r="H123" s="70"/>
      <c r="I123" s="70"/>
      <c r="J123" s="70"/>
      <c r="K123" s="70"/>
      <c r="L123" s="70"/>
      <c r="M123" s="70"/>
      <c r="N123" s="70"/>
      <c r="O123" s="70"/>
      <c r="P123" s="70"/>
    </row>
    <row r="124" spans="2:16" ht="12.75">
      <c r="B124" s="70"/>
      <c r="C124" s="70"/>
      <c r="D124" s="70"/>
      <c r="E124" s="70"/>
      <c r="F124" s="70"/>
      <c r="G124" s="70"/>
      <c r="H124" s="70"/>
      <c r="I124" s="70"/>
      <c r="J124" s="70"/>
      <c r="K124" s="70"/>
      <c r="L124" s="70"/>
      <c r="M124" s="70"/>
      <c r="N124" s="70"/>
      <c r="O124" s="70"/>
      <c r="P124" s="70"/>
    </row>
    <row r="125" spans="2:16" ht="12.75">
      <c r="B125" s="70"/>
      <c r="C125" s="70"/>
      <c r="D125" s="70"/>
      <c r="E125" s="70"/>
      <c r="F125" s="70"/>
      <c r="G125" s="70"/>
      <c r="H125" s="70"/>
      <c r="I125" s="70"/>
      <c r="J125" s="70"/>
      <c r="K125" s="70"/>
      <c r="L125" s="70"/>
      <c r="M125" s="70"/>
      <c r="N125" s="70"/>
      <c r="O125" s="70"/>
      <c r="P125" s="70"/>
    </row>
    <row r="126" spans="2:16" ht="12.75">
      <c r="B126" s="70"/>
      <c r="C126" s="70"/>
      <c r="D126" s="70"/>
      <c r="E126" s="70"/>
      <c r="F126" s="70"/>
      <c r="G126" s="70"/>
      <c r="H126" s="70"/>
      <c r="I126" s="70"/>
      <c r="J126" s="70"/>
      <c r="K126" s="70"/>
      <c r="L126" s="70"/>
      <c r="M126" s="70"/>
      <c r="N126" s="70"/>
      <c r="O126" s="70"/>
      <c r="P126" s="70"/>
    </row>
    <row r="127" spans="2:16" ht="12.75">
      <c r="B127" s="70"/>
      <c r="C127" s="70"/>
      <c r="D127" s="70"/>
      <c r="E127" s="70"/>
      <c r="F127" s="70"/>
      <c r="G127" s="70"/>
      <c r="H127" s="70"/>
      <c r="I127" s="70"/>
      <c r="J127" s="70"/>
      <c r="K127" s="70"/>
      <c r="L127" s="70"/>
      <c r="M127" s="70"/>
      <c r="N127" s="70"/>
      <c r="O127" s="70"/>
      <c r="P127" s="70"/>
    </row>
    <row r="128" spans="2:16" ht="12.75">
      <c r="B128" s="70"/>
      <c r="C128" s="70"/>
      <c r="D128" s="70"/>
      <c r="E128" s="70"/>
      <c r="F128" s="70"/>
      <c r="G128" s="70"/>
      <c r="H128" s="70"/>
      <c r="I128" s="70"/>
      <c r="J128" s="70"/>
      <c r="K128" s="70"/>
      <c r="L128" s="70"/>
      <c r="M128" s="70"/>
      <c r="N128" s="70"/>
      <c r="O128" s="70"/>
      <c r="P128" s="70"/>
    </row>
    <row r="129" spans="2:16" ht="12.75">
      <c r="B129" s="70"/>
      <c r="C129" s="70"/>
      <c r="D129" s="70"/>
      <c r="E129" s="70"/>
      <c r="F129" s="70"/>
      <c r="G129" s="70"/>
      <c r="H129" s="70"/>
      <c r="I129" s="70"/>
      <c r="J129" s="70"/>
      <c r="K129" s="70"/>
      <c r="L129" s="70"/>
      <c r="M129" s="70"/>
      <c r="N129" s="70"/>
      <c r="O129" s="70"/>
      <c r="P129" s="70"/>
    </row>
    <row r="130" spans="2:16" ht="12.75">
      <c r="B130" s="70"/>
      <c r="C130" s="70"/>
      <c r="D130" s="70"/>
      <c r="E130" s="70"/>
      <c r="F130" s="70"/>
      <c r="G130" s="70"/>
      <c r="H130" s="70"/>
      <c r="I130" s="70"/>
      <c r="J130" s="70"/>
      <c r="K130" s="70"/>
      <c r="L130" s="70"/>
      <c r="M130" s="70"/>
      <c r="N130" s="70"/>
      <c r="O130" s="70"/>
      <c r="P130" s="70"/>
    </row>
    <row r="131" spans="2:16" ht="12.75">
      <c r="B131" s="70"/>
      <c r="C131" s="70"/>
      <c r="D131" s="70"/>
      <c r="E131" s="70"/>
      <c r="F131" s="70"/>
      <c r="G131" s="70"/>
      <c r="H131" s="70"/>
      <c r="I131" s="70"/>
      <c r="J131" s="70"/>
      <c r="K131" s="70"/>
      <c r="L131" s="70"/>
      <c r="M131" s="70"/>
      <c r="N131" s="70"/>
      <c r="O131" s="70"/>
      <c r="P131" s="70"/>
    </row>
    <row r="132" spans="2:16" ht="12.75">
      <c r="B132" s="70"/>
      <c r="C132" s="70"/>
      <c r="D132" s="70"/>
      <c r="E132" s="70"/>
      <c r="F132" s="70"/>
      <c r="G132" s="70"/>
      <c r="H132" s="70"/>
      <c r="I132" s="70"/>
      <c r="J132" s="70"/>
      <c r="K132" s="70"/>
      <c r="L132" s="70"/>
      <c r="M132" s="70"/>
      <c r="N132" s="70"/>
      <c r="O132" s="70"/>
      <c r="P132" s="70"/>
    </row>
    <row r="133" spans="2:16" ht="12.75">
      <c r="B133" s="70"/>
      <c r="C133" s="70"/>
      <c r="D133" s="70"/>
      <c r="E133" s="70"/>
      <c r="F133" s="70"/>
      <c r="G133" s="70"/>
      <c r="H133" s="70"/>
      <c r="I133" s="70"/>
      <c r="J133" s="70"/>
      <c r="K133" s="70"/>
      <c r="L133" s="70"/>
      <c r="M133" s="70"/>
      <c r="N133" s="70"/>
      <c r="O133" s="70"/>
      <c r="P133" s="70"/>
    </row>
    <row r="134" spans="2:16" ht="12.75">
      <c r="B134" s="70"/>
      <c r="C134" s="70"/>
      <c r="D134" s="70"/>
      <c r="E134" s="70"/>
      <c r="F134" s="70"/>
      <c r="G134" s="70"/>
      <c r="H134" s="70"/>
      <c r="I134" s="70"/>
      <c r="J134" s="70"/>
      <c r="K134" s="70"/>
      <c r="L134" s="70"/>
      <c r="M134" s="70"/>
      <c r="N134" s="70"/>
      <c r="O134" s="70"/>
      <c r="P134" s="70"/>
    </row>
    <row r="135" spans="2:16" ht="12.75">
      <c r="B135" s="70"/>
      <c r="C135" s="70"/>
      <c r="D135" s="70"/>
      <c r="E135" s="70"/>
      <c r="F135" s="70"/>
      <c r="G135" s="70"/>
      <c r="H135" s="70"/>
      <c r="I135" s="70"/>
      <c r="J135" s="70"/>
      <c r="K135" s="70"/>
      <c r="L135" s="70"/>
      <c r="M135" s="70"/>
      <c r="N135" s="70"/>
      <c r="O135" s="70"/>
      <c r="P135" s="70"/>
    </row>
    <row r="136" spans="2:16" ht="12.75">
      <c r="B136" s="70"/>
      <c r="C136" s="70"/>
      <c r="D136" s="70"/>
      <c r="E136" s="70"/>
      <c r="F136" s="70"/>
      <c r="G136" s="70"/>
      <c r="H136" s="70"/>
      <c r="I136" s="70"/>
      <c r="J136" s="70"/>
      <c r="K136" s="70"/>
      <c r="L136" s="70"/>
      <c r="M136" s="70"/>
      <c r="N136" s="70"/>
      <c r="O136" s="70"/>
      <c r="P136" s="70"/>
    </row>
    <row r="137" spans="2:16" ht="12.75">
      <c r="B137" s="70"/>
      <c r="C137" s="70"/>
      <c r="D137" s="70"/>
      <c r="E137" s="70"/>
      <c r="F137" s="70"/>
      <c r="G137" s="70"/>
      <c r="H137" s="70"/>
      <c r="I137" s="70"/>
      <c r="J137" s="70"/>
      <c r="K137" s="70"/>
      <c r="L137" s="70"/>
      <c r="M137" s="70"/>
      <c r="N137" s="70"/>
      <c r="O137" s="70"/>
      <c r="P137" s="70"/>
    </row>
    <row r="138" spans="2:16" ht="12.75">
      <c r="B138" s="70"/>
      <c r="C138" s="70"/>
      <c r="D138" s="70"/>
      <c r="E138" s="70"/>
      <c r="F138" s="70"/>
      <c r="G138" s="70"/>
      <c r="H138" s="70"/>
      <c r="I138" s="70"/>
      <c r="J138" s="70"/>
      <c r="K138" s="70"/>
      <c r="L138" s="70"/>
      <c r="M138" s="70"/>
      <c r="N138" s="70"/>
      <c r="O138" s="70"/>
      <c r="P138" s="70"/>
    </row>
    <row r="139" spans="2:16" ht="12.75">
      <c r="B139" s="70"/>
      <c r="C139" s="70"/>
      <c r="D139" s="70"/>
      <c r="E139" s="70"/>
      <c r="F139" s="70"/>
      <c r="G139" s="70"/>
      <c r="H139" s="70"/>
      <c r="I139" s="70"/>
      <c r="J139" s="70"/>
      <c r="K139" s="70"/>
      <c r="L139" s="70"/>
      <c r="M139" s="70"/>
      <c r="N139" s="70"/>
      <c r="O139" s="70"/>
      <c r="P139" s="70"/>
    </row>
    <row r="140" spans="2:16" ht="12.75">
      <c r="B140" s="70"/>
      <c r="C140" s="70"/>
      <c r="D140" s="70"/>
      <c r="E140" s="70"/>
      <c r="F140" s="70"/>
      <c r="G140" s="70"/>
      <c r="H140" s="70"/>
      <c r="I140" s="70"/>
      <c r="J140" s="70"/>
      <c r="K140" s="70"/>
      <c r="L140" s="70"/>
      <c r="M140" s="70"/>
      <c r="N140" s="70"/>
      <c r="O140" s="70"/>
      <c r="P140" s="70"/>
    </row>
    <row r="141" spans="2:16" ht="12.75">
      <c r="B141" s="70"/>
      <c r="C141" s="70"/>
      <c r="D141" s="70"/>
      <c r="E141" s="70"/>
      <c r="F141" s="70"/>
      <c r="G141" s="70"/>
      <c r="H141" s="70"/>
      <c r="I141" s="70"/>
      <c r="J141" s="70"/>
      <c r="K141" s="70"/>
      <c r="L141" s="70"/>
      <c r="M141" s="70"/>
      <c r="N141" s="70"/>
      <c r="O141" s="70"/>
      <c r="P141" s="70"/>
    </row>
    <row r="142" spans="2:16" ht="12.75">
      <c r="B142" s="70"/>
      <c r="C142" s="70"/>
      <c r="D142" s="70"/>
      <c r="E142" s="70"/>
      <c r="F142" s="70"/>
      <c r="G142" s="70"/>
      <c r="H142" s="70"/>
      <c r="I142" s="70"/>
      <c r="J142" s="70"/>
      <c r="K142" s="70"/>
      <c r="L142" s="70"/>
      <c r="M142" s="70"/>
      <c r="N142" s="70"/>
      <c r="O142" s="70"/>
      <c r="P142" s="70"/>
    </row>
    <row r="143" spans="2:16" ht="12.75">
      <c r="B143" s="70"/>
      <c r="C143" s="70"/>
      <c r="D143" s="70"/>
      <c r="E143" s="70"/>
      <c r="F143" s="70"/>
      <c r="G143" s="70"/>
      <c r="H143" s="70"/>
      <c r="I143" s="70"/>
      <c r="J143" s="70"/>
      <c r="K143" s="70"/>
      <c r="L143" s="70"/>
      <c r="M143" s="70"/>
      <c r="N143" s="70"/>
      <c r="O143" s="70"/>
      <c r="P143" s="70"/>
    </row>
    <row r="144" spans="2:16" ht="12.75">
      <c r="B144" s="70"/>
      <c r="C144" s="70"/>
      <c r="D144" s="70"/>
      <c r="E144" s="70"/>
      <c r="F144" s="70"/>
      <c r="G144" s="70"/>
      <c r="H144" s="70"/>
      <c r="I144" s="70"/>
      <c r="J144" s="70"/>
      <c r="K144" s="70"/>
      <c r="L144" s="70"/>
      <c r="M144" s="70"/>
      <c r="N144" s="70"/>
      <c r="O144" s="70"/>
      <c r="P144" s="70"/>
    </row>
    <row r="145" spans="2:16" ht="12.75">
      <c r="B145" s="70"/>
      <c r="C145" s="70"/>
      <c r="D145" s="70"/>
      <c r="E145" s="70"/>
      <c r="F145" s="70"/>
      <c r="G145" s="70"/>
      <c r="H145" s="70"/>
      <c r="I145" s="70"/>
      <c r="J145" s="70"/>
      <c r="K145" s="70"/>
      <c r="L145" s="70"/>
      <c r="M145" s="70"/>
      <c r="N145" s="70"/>
      <c r="O145" s="70"/>
      <c r="P145" s="70"/>
    </row>
    <row r="146" spans="2:16" ht="12.75">
      <c r="B146" s="70"/>
      <c r="C146" s="70"/>
      <c r="D146" s="70"/>
      <c r="E146" s="70"/>
      <c r="F146" s="70"/>
      <c r="G146" s="70"/>
      <c r="H146" s="70"/>
      <c r="I146" s="70"/>
      <c r="J146" s="70"/>
      <c r="K146" s="70"/>
      <c r="L146" s="70"/>
      <c r="M146" s="70"/>
      <c r="N146" s="70"/>
      <c r="O146" s="70"/>
      <c r="P146" s="70"/>
    </row>
    <row r="147" spans="2:16" ht="12.75">
      <c r="B147" s="70"/>
      <c r="C147" s="70"/>
      <c r="D147" s="70"/>
      <c r="E147" s="70"/>
      <c r="F147" s="70"/>
      <c r="G147" s="70"/>
      <c r="H147" s="70"/>
      <c r="I147" s="70"/>
      <c r="J147" s="70"/>
      <c r="K147" s="70"/>
      <c r="L147" s="70"/>
      <c r="M147" s="70"/>
      <c r="N147" s="70"/>
      <c r="O147" s="70"/>
      <c r="P147" s="70"/>
    </row>
    <row r="148" spans="2:16" ht="12.75">
      <c r="B148" s="70"/>
      <c r="C148" s="70"/>
      <c r="D148" s="70"/>
      <c r="E148" s="70"/>
      <c r="F148" s="70"/>
      <c r="G148" s="70"/>
      <c r="H148" s="70"/>
      <c r="I148" s="70"/>
      <c r="J148" s="70"/>
      <c r="K148" s="70"/>
      <c r="L148" s="70"/>
      <c r="M148" s="70"/>
      <c r="N148" s="70"/>
      <c r="O148" s="70"/>
      <c r="P148" s="70"/>
    </row>
    <row r="149" spans="2:16" ht="12.75">
      <c r="B149" s="70"/>
      <c r="C149" s="70"/>
      <c r="D149" s="70"/>
      <c r="E149" s="70"/>
      <c r="F149" s="70"/>
      <c r="G149" s="70"/>
      <c r="H149" s="70"/>
      <c r="I149" s="70"/>
      <c r="J149" s="70"/>
      <c r="K149" s="70"/>
      <c r="L149" s="70"/>
      <c r="M149" s="70"/>
      <c r="N149" s="70"/>
      <c r="O149" s="70"/>
      <c r="P149" s="70"/>
    </row>
    <row r="150" spans="2:16" ht="12.75">
      <c r="B150" s="70"/>
      <c r="C150" s="70"/>
      <c r="D150" s="70"/>
      <c r="E150" s="70"/>
      <c r="F150" s="70"/>
      <c r="G150" s="70"/>
      <c r="H150" s="70"/>
      <c r="I150" s="70"/>
      <c r="J150" s="70"/>
      <c r="K150" s="70"/>
      <c r="L150" s="70"/>
      <c r="M150" s="70"/>
      <c r="N150" s="70"/>
      <c r="O150" s="70"/>
      <c r="P150" s="70"/>
    </row>
    <row r="151" spans="2:16" ht="12.75">
      <c r="B151" s="70"/>
      <c r="C151" s="70"/>
      <c r="D151" s="70"/>
      <c r="E151" s="70"/>
      <c r="F151" s="70"/>
      <c r="G151" s="70"/>
      <c r="H151" s="70"/>
      <c r="I151" s="70"/>
      <c r="J151" s="70"/>
      <c r="K151" s="70"/>
      <c r="L151" s="70"/>
      <c r="M151" s="70"/>
      <c r="N151" s="70"/>
      <c r="O151" s="70"/>
      <c r="P151" s="70"/>
    </row>
    <row r="152" spans="2:16" ht="12.75">
      <c r="B152" s="70"/>
      <c r="C152" s="70"/>
      <c r="D152" s="70"/>
      <c r="E152" s="70"/>
      <c r="F152" s="70"/>
      <c r="G152" s="70"/>
      <c r="H152" s="70"/>
      <c r="I152" s="70"/>
      <c r="J152" s="70"/>
      <c r="K152" s="70"/>
      <c r="L152" s="70"/>
      <c r="M152" s="70"/>
      <c r="N152" s="70"/>
      <c r="O152" s="70"/>
      <c r="P152" s="70"/>
    </row>
    <row r="153" spans="2:16" ht="12.75">
      <c r="B153" s="70"/>
      <c r="C153" s="70"/>
      <c r="D153" s="70"/>
      <c r="E153" s="70"/>
      <c r="F153" s="70"/>
      <c r="G153" s="70"/>
      <c r="H153" s="70"/>
      <c r="I153" s="70"/>
      <c r="J153" s="70"/>
      <c r="K153" s="70"/>
      <c r="L153" s="70"/>
      <c r="M153" s="70"/>
      <c r="N153" s="70"/>
      <c r="O153" s="70"/>
      <c r="P153" s="70"/>
    </row>
    <row r="154" spans="2:16" ht="12.75">
      <c r="B154" s="70"/>
      <c r="C154" s="70"/>
      <c r="D154" s="70"/>
      <c r="E154" s="70"/>
      <c r="F154" s="70"/>
      <c r="G154" s="70"/>
      <c r="H154" s="70"/>
      <c r="I154" s="70"/>
      <c r="J154" s="70"/>
      <c r="K154" s="70"/>
      <c r="L154" s="70"/>
      <c r="M154" s="70"/>
      <c r="N154" s="70"/>
      <c r="O154" s="70"/>
      <c r="P154" s="70"/>
    </row>
    <row r="155" spans="2:16" ht="12.75">
      <c r="B155" s="70"/>
      <c r="C155" s="70"/>
      <c r="D155" s="70"/>
      <c r="E155" s="70"/>
      <c r="F155" s="70"/>
      <c r="G155" s="70"/>
      <c r="H155" s="70"/>
      <c r="I155" s="70"/>
      <c r="J155" s="70"/>
      <c r="K155" s="70"/>
      <c r="L155" s="70"/>
      <c r="M155" s="70"/>
      <c r="N155" s="70"/>
      <c r="O155" s="70"/>
      <c r="P155" s="70"/>
    </row>
    <row r="156" spans="2:16" ht="12.75">
      <c r="B156" s="70"/>
      <c r="C156" s="70"/>
      <c r="D156" s="70"/>
      <c r="E156" s="70"/>
      <c r="F156" s="70"/>
      <c r="G156" s="70"/>
      <c r="H156" s="70"/>
      <c r="I156" s="70"/>
      <c r="J156" s="70"/>
      <c r="K156" s="70"/>
      <c r="L156" s="70"/>
      <c r="M156" s="70"/>
      <c r="N156" s="70"/>
      <c r="O156" s="70"/>
      <c r="P156" s="70"/>
    </row>
    <row r="157" spans="2:16" ht="12.75">
      <c r="B157" s="70"/>
      <c r="C157" s="70"/>
      <c r="D157" s="70"/>
      <c r="E157" s="70"/>
      <c r="F157" s="70"/>
      <c r="G157" s="70"/>
      <c r="H157" s="70"/>
      <c r="I157" s="70"/>
      <c r="J157" s="70"/>
      <c r="K157" s="70"/>
      <c r="L157" s="70"/>
      <c r="M157" s="70"/>
      <c r="N157" s="70"/>
      <c r="O157" s="70"/>
      <c r="P157" s="70"/>
    </row>
    <row r="158" spans="2:16" ht="12.75">
      <c r="B158" s="70"/>
      <c r="C158" s="70"/>
      <c r="D158" s="70"/>
      <c r="E158" s="70"/>
      <c r="F158" s="70"/>
      <c r="G158" s="70"/>
      <c r="H158" s="70"/>
      <c r="I158" s="70"/>
      <c r="J158" s="70"/>
      <c r="K158" s="70"/>
      <c r="L158" s="70"/>
      <c r="M158" s="70"/>
      <c r="N158" s="70"/>
      <c r="O158" s="70"/>
      <c r="P158" s="70"/>
    </row>
    <row r="159" spans="2:16" ht="12.75">
      <c r="B159" s="70"/>
      <c r="C159" s="70"/>
      <c r="D159" s="70"/>
      <c r="E159" s="70"/>
      <c r="F159" s="70"/>
      <c r="G159" s="70"/>
      <c r="H159" s="70"/>
      <c r="I159" s="70"/>
      <c r="J159" s="70"/>
      <c r="K159" s="70"/>
      <c r="L159" s="70"/>
      <c r="M159" s="70"/>
      <c r="N159" s="70"/>
      <c r="O159" s="70"/>
      <c r="P159" s="70"/>
    </row>
    <row r="160" spans="2:16" ht="12.75">
      <c r="B160" s="70"/>
      <c r="C160" s="70"/>
      <c r="D160" s="70"/>
      <c r="E160" s="70"/>
      <c r="F160" s="70"/>
      <c r="G160" s="70"/>
      <c r="H160" s="70"/>
      <c r="I160" s="70"/>
      <c r="J160" s="70"/>
      <c r="K160" s="70"/>
      <c r="L160" s="70"/>
      <c r="M160" s="70"/>
      <c r="N160" s="70"/>
      <c r="O160" s="70"/>
      <c r="P160" s="70"/>
    </row>
    <row r="161" spans="2:16" ht="12.75">
      <c r="B161" s="70"/>
      <c r="C161" s="70"/>
      <c r="D161" s="70"/>
      <c r="E161" s="70"/>
      <c r="F161" s="70"/>
      <c r="G161" s="70"/>
      <c r="H161" s="70"/>
      <c r="I161" s="70"/>
      <c r="J161" s="70"/>
      <c r="K161" s="70"/>
      <c r="L161" s="70"/>
      <c r="M161" s="70"/>
      <c r="N161" s="70"/>
      <c r="O161" s="70"/>
      <c r="P161" s="70"/>
    </row>
    <row r="162" spans="2:16" ht="12.75">
      <c r="B162" s="70"/>
      <c r="C162" s="70"/>
      <c r="D162" s="70"/>
      <c r="E162" s="70"/>
      <c r="F162" s="70"/>
      <c r="G162" s="70"/>
      <c r="H162" s="70"/>
      <c r="I162" s="70"/>
      <c r="J162" s="70"/>
      <c r="K162" s="70"/>
      <c r="L162" s="70"/>
      <c r="M162" s="70"/>
      <c r="N162" s="70"/>
      <c r="O162" s="70"/>
      <c r="P162" s="70"/>
    </row>
    <row r="163" spans="2:16" ht="12.75">
      <c r="B163" s="70"/>
      <c r="C163" s="70"/>
      <c r="D163" s="70"/>
      <c r="E163" s="70"/>
      <c r="F163" s="70"/>
      <c r="G163" s="70"/>
      <c r="H163" s="70"/>
      <c r="I163" s="70"/>
      <c r="J163" s="70"/>
      <c r="K163" s="70"/>
      <c r="L163" s="70"/>
      <c r="M163" s="70"/>
      <c r="N163" s="70"/>
      <c r="O163" s="70"/>
      <c r="P163" s="70"/>
    </row>
    <row r="164" spans="2:16" ht="12.75">
      <c r="B164" s="70"/>
      <c r="C164" s="70"/>
      <c r="D164" s="70"/>
      <c r="E164" s="70"/>
      <c r="F164" s="70"/>
      <c r="G164" s="70"/>
      <c r="H164" s="70"/>
      <c r="I164" s="70"/>
      <c r="J164" s="70"/>
      <c r="K164" s="70"/>
      <c r="L164" s="70"/>
      <c r="M164" s="70"/>
      <c r="N164" s="70"/>
      <c r="O164" s="70"/>
      <c r="P164" s="70"/>
    </row>
    <row r="165" spans="2:16" ht="12.75">
      <c r="B165" s="70"/>
      <c r="C165" s="70"/>
      <c r="D165" s="70"/>
      <c r="E165" s="70"/>
      <c r="F165" s="70"/>
      <c r="G165" s="70"/>
      <c r="H165" s="70"/>
      <c r="I165" s="70"/>
      <c r="J165" s="70"/>
      <c r="K165" s="70"/>
      <c r="L165" s="70"/>
      <c r="M165" s="70"/>
      <c r="N165" s="70"/>
      <c r="O165" s="70"/>
      <c r="P165" s="70"/>
    </row>
    <row r="166" spans="2:16" ht="12.75">
      <c r="B166" s="70"/>
      <c r="C166" s="70"/>
      <c r="D166" s="70"/>
      <c r="E166" s="70"/>
      <c r="F166" s="70"/>
      <c r="G166" s="70"/>
      <c r="H166" s="70"/>
      <c r="I166" s="70"/>
      <c r="J166" s="70"/>
      <c r="K166" s="70"/>
      <c r="L166" s="70"/>
      <c r="M166" s="70"/>
      <c r="N166" s="70"/>
      <c r="O166" s="70"/>
      <c r="P166" s="70"/>
    </row>
    <row r="167" spans="2:16" ht="12.75">
      <c r="B167" s="70"/>
      <c r="C167" s="70"/>
      <c r="D167" s="70"/>
      <c r="E167" s="70"/>
      <c r="F167" s="70"/>
      <c r="G167" s="70"/>
      <c r="H167" s="70"/>
      <c r="I167" s="70"/>
      <c r="J167" s="70"/>
      <c r="K167" s="70"/>
      <c r="L167" s="70"/>
      <c r="M167" s="70"/>
      <c r="N167" s="70"/>
      <c r="O167" s="70"/>
      <c r="P167" s="70"/>
    </row>
    <row r="168" spans="2:16" ht="12.75">
      <c r="B168" s="70"/>
      <c r="C168" s="70"/>
      <c r="D168" s="70"/>
      <c r="E168" s="70"/>
      <c r="F168" s="70"/>
      <c r="G168" s="70"/>
      <c r="H168" s="70"/>
      <c r="I168" s="70"/>
      <c r="J168" s="70"/>
      <c r="K168" s="70"/>
      <c r="L168" s="70"/>
      <c r="M168" s="70"/>
      <c r="N168" s="70"/>
      <c r="O168" s="70"/>
      <c r="P168" s="70"/>
    </row>
    <row r="169" spans="2:16" ht="12.75">
      <c r="B169" s="70"/>
      <c r="C169" s="70"/>
      <c r="D169" s="70"/>
      <c r="E169" s="70"/>
      <c r="F169" s="70"/>
      <c r="G169" s="70"/>
      <c r="H169" s="70"/>
      <c r="I169" s="70"/>
      <c r="J169" s="70"/>
      <c r="K169" s="70"/>
      <c r="L169" s="70"/>
      <c r="M169" s="70"/>
      <c r="N169" s="70"/>
      <c r="O169" s="70"/>
      <c r="P169" s="70"/>
    </row>
    <row r="170" spans="2:16" ht="12.75">
      <c r="B170" s="70"/>
      <c r="C170" s="70"/>
      <c r="D170" s="70"/>
      <c r="E170" s="70"/>
      <c r="F170" s="70"/>
      <c r="G170" s="70"/>
      <c r="H170" s="70"/>
      <c r="I170" s="70"/>
      <c r="J170" s="70"/>
      <c r="K170" s="70"/>
      <c r="L170" s="70"/>
      <c r="M170" s="70"/>
      <c r="N170" s="70"/>
      <c r="O170" s="70"/>
      <c r="P170" s="70"/>
    </row>
    <row r="171" spans="2:16" ht="12.75">
      <c r="B171" s="70"/>
      <c r="C171" s="70"/>
      <c r="D171" s="70"/>
      <c r="E171" s="70"/>
      <c r="F171" s="70"/>
      <c r="G171" s="70"/>
      <c r="H171" s="70"/>
      <c r="I171" s="70"/>
      <c r="J171" s="70"/>
      <c r="K171" s="70"/>
      <c r="L171" s="70"/>
      <c r="M171" s="70"/>
      <c r="N171" s="70"/>
      <c r="O171" s="70"/>
      <c r="P171" s="70"/>
    </row>
    <row r="172" spans="2:16" ht="12.75">
      <c r="B172" s="70"/>
      <c r="C172" s="70"/>
      <c r="D172" s="70"/>
      <c r="E172" s="70"/>
      <c r="F172" s="70"/>
      <c r="G172" s="70"/>
      <c r="H172" s="70"/>
      <c r="I172" s="70"/>
      <c r="J172" s="70"/>
      <c r="K172" s="70"/>
      <c r="L172" s="70"/>
      <c r="M172" s="70"/>
      <c r="N172" s="70"/>
      <c r="O172" s="70"/>
      <c r="P172" s="70"/>
    </row>
    <row r="173" spans="2:16" ht="12.75">
      <c r="B173" s="70"/>
      <c r="C173" s="70"/>
      <c r="D173" s="70"/>
      <c r="E173" s="70"/>
      <c r="F173" s="70"/>
      <c r="G173" s="70"/>
      <c r="H173" s="70"/>
      <c r="I173" s="70"/>
      <c r="J173" s="70"/>
      <c r="K173" s="70"/>
      <c r="L173" s="70"/>
      <c r="M173" s="70"/>
      <c r="N173" s="70"/>
      <c r="O173" s="70"/>
      <c r="P173" s="70"/>
    </row>
    <row r="174" spans="2:16" ht="12.75">
      <c r="B174" s="70"/>
      <c r="C174" s="70"/>
      <c r="D174" s="70"/>
      <c r="E174" s="70"/>
      <c r="F174" s="70"/>
      <c r="G174" s="70"/>
      <c r="H174" s="70"/>
      <c r="I174" s="70"/>
      <c r="J174" s="70"/>
      <c r="K174" s="70"/>
      <c r="L174" s="70"/>
      <c r="M174" s="70"/>
      <c r="N174" s="70"/>
      <c r="O174" s="70"/>
      <c r="P174" s="70"/>
    </row>
    <row r="175" spans="2:16" ht="12.75">
      <c r="B175" s="70"/>
      <c r="C175" s="70"/>
      <c r="D175" s="70"/>
      <c r="E175" s="70"/>
      <c r="F175" s="70"/>
      <c r="G175" s="70"/>
      <c r="H175" s="70"/>
      <c r="I175" s="70"/>
      <c r="J175" s="70"/>
      <c r="K175" s="70"/>
      <c r="L175" s="70"/>
      <c r="M175" s="70"/>
      <c r="N175" s="70"/>
      <c r="O175" s="70"/>
      <c r="P175" s="70"/>
    </row>
    <row r="176" spans="2:16" ht="12.75">
      <c r="B176" s="70"/>
      <c r="C176" s="70"/>
      <c r="D176" s="70"/>
      <c r="E176" s="70"/>
      <c r="F176" s="70"/>
      <c r="G176" s="70"/>
      <c r="H176" s="70"/>
      <c r="I176" s="70"/>
      <c r="J176" s="70"/>
      <c r="K176" s="70"/>
      <c r="L176" s="70"/>
      <c r="M176" s="70"/>
      <c r="N176" s="70"/>
      <c r="O176" s="70"/>
      <c r="P176" s="70"/>
    </row>
    <row r="177" spans="2:16" ht="12.75">
      <c r="B177" s="70"/>
      <c r="C177" s="70"/>
      <c r="D177" s="70"/>
      <c r="E177" s="70"/>
      <c r="F177" s="70"/>
      <c r="G177" s="70"/>
      <c r="H177" s="70"/>
      <c r="I177" s="70"/>
      <c r="J177" s="70"/>
      <c r="K177" s="70"/>
      <c r="L177" s="70"/>
      <c r="M177" s="70"/>
      <c r="N177" s="70"/>
      <c r="O177" s="70"/>
      <c r="P177" s="70"/>
    </row>
    <row r="178" spans="2:16" ht="12.75">
      <c r="B178" s="70"/>
      <c r="C178" s="70"/>
      <c r="D178" s="70"/>
      <c r="E178" s="70"/>
      <c r="F178" s="70"/>
      <c r="G178" s="70"/>
      <c r="H178" s="70"/>
      <c r="I178" s="70"/>
      <c r="J178" s="70"/>
      <c r="K178" s="70"/>
      <c r="L178" s="70"/>
      <c r="M178" s="70"/>
      <c r="N178" s="70"/>
      <c r="O178" s="70"/>
      <c r="P178" s="70"/>
    </row>
    <row r="179" spans="2:16" ht="12.75">
      <c r="B179" s="70"/>
      <c r="C179" s="70"/>
      <c r="D179" s="70"/>
      <c r="E179" s="70"/>
      <c r="F179" s="70"/>
      <c r="G179" s="70"/>
      <c r="H179" s="70"/>
      <c r="I179" s="70"/>
      <c r="J179" s="70"/>
      <c r="K179" s="70"/>
      <c r="L179" s="70"/>
      <c r="M179" s="70"/>
      <c r="N179" s="70"/>
      <c r="O179" s="70"/>
      <c r="P179" s="70"/>
    </row>
    <row r="180" spans="2:16" ht="12.75">
      <c r="B180" s="70"/>
      <c r="C180" s="70"/>
      <c r="D180" s="70"/>
      <c r="E180" s="70"/>
      <c r="F180" s="70"/>
      <c r="G180" s="70"/>
      <c r="H180" s="70"/>
      <c r="I180" s="70"/>
      <c r="J180" s="70"/>
      <c r="K180" s="70"/>
      <c r="L180" s="70"/>
      <c r="M180" s="70"/>
      <c r="N180" s="70"/>
      <c r="O180" s="70"/>
      <c r="P180" s="70"/>
    </row>
    <row r="181" spans="2:16" ht="12.75">
      <c r="B181" s="70"/>
      <c r="C181" s="70"/>
      <c r="D181" s="70"/>
      <c r="E181" s="70"/>
      <c r="F181" s="70"/>
      <c r="G181" s="70"/>
      <c r="H181" s="70"/>
      <c r="I181" s="70"/>
      <c r="J181" s="70"/>
      <c r="K181" s="70"/>
      <c r="L181" s="70"/>
      <c r="M181" s="70"/>
      <c r="N181" s="70"/>
      <c r="O181" s="70"/>
      <c r="P181" s="70"/>
    </row>
    <row r="182" spans="2:16" ht="12.75">
      <c r="B182" s="70"/>
      <c r="C182" s="70"/>
      <c r="D182" s="70"/>
      <c r="E182" s="70"/>
      <c r="F182" s="70"/>
      <c r="G182" s="70"/>
      <c r="H182" s="70"/>
      <c r="I182" s="70"/>
      <c r="J182" s="70"/>
      <c r="K182" s="70"/>
      <c r="L182" s="70"/>
      <c r="M182" s="70"/>
      <c r="N182" s="70"/>
      <c r="O182" s="70"/>
      <c r="P182" s="70"/>
    </row>
    <row r="183" spans="2:16" ht="12.75">
      <c r="B183" s="70"/>
      <c r="C183" s="70"/>
      <c r="D183" s="70"/>
      <c r="E183" s="70"/>
      <c r="F183" s="70"/>
      <c r="G183" s="70"/>
      <c r="H183" s="70"/>
      <c r="I183" s="70"/>
      <c r="J183" s="70"/>
      <c r="K183" s="70"/>
      <c r="L183" s="70"/>
      <c r="M183" s="70"/>
      <c r="N183" s="70"/>
      <c r="O183" s="70"/>
      <c r="P183" s="70"/>
    </row>
    <row r="184" spans="2:16" ht="12.75">
      <c r="B184" s="70"/>
      <c r="C184" s="70"/>
      <c r="D184" s="70"/>
      <c r="E184" s="70"/>
      <c r="F184" s="70"/>
      <c r="G184" s="70"/>
      <c r="H184" s="70"/>
      <c r="I184" s="70"/>
      <c r="J184" s="70"/>
      <c r="K184" s="70"/>
      <c r="L184" s="70"/>
      <c r="M184" s="70"/>
      <c r="N184" s="70"/>
      <c r="O184" s="70"/>
      <c r="P184" s="70"/>
    </row>
    <row r="185" spans="2:16" ht="12.75">
      <c r="B185" s="70"/>
      <c r="C185" s="70"/>
      <c r="D185" s="70"/>
      <c r="E185" s="70"/>
      <c r="F185" s="70"/>
      <c r="G185" s="70"/>
      <c r="H185" s="70"/>
      <c r="I185" s="70"/>
      <c r="J185" s="70"/>
      <c r="K185" s="70"/>
      <c r="L185" s="70"/>
      <c r="M185" s="70"/>
      <c r="N185" s="70"/>
      <c r="O185" s="70"/>
      <c r="P185" s="70"/>
    </row>
    <row r="186" spans="2:16" ht="12.75">
      <c r="B186" s="70"/>
      <c r="C186" s="70"/>
      <c r="D186" s="70"/>
      <c r="E186" s="70"/>
      <c r="F186" s="70"/>
      <c r="G186" s="70"/>
      <c r="H186" s="70"/>
      <c r="I186" s="70"/>
      <c r="J186" s="70"/>
      <c r="K186" s="70"/>
      <c r="L186" s="70"/>
      <c r="M186" s="70"/>
      <c r="N186" s="70"/>
      <c r="O186" s="70"/>
      <c r="P186" s="70"/>
    </row>
    <row r="187" spans="2:16" ht="12.75">
      <c r="B187" s="70"/>
      <c r="C187" s="70"/>
      <c r="D187" s="70"/>
      <c r="E187" s="70"/>
      <c r="F187" s="70"/>
      <c r="G187" s="70"/>
      <c r="H187" s="70"/>
      <c r="I187" s="70"/>
      <c r="J187" s="70"/>
      <c r="K187" s="70"/>
      <c r="L187" s="70"/>
      <c r="M187" s="70"/>
      <c r="N187" s="70"/>
      <c r="O187" s="70"/>
      <c r="P187" s="70"/>
    </row>
    <row r="188" spans="2:16" ht="12.75">
      <c r="B188" s="70"/>
      <c r="C188" s="70"/>
      <c r="D188" s="70"/>
      <c r="E188" s="70"/>
      <c r="F188" s="70"/>
      <c r="G188" s="70"/>
      <c r="H188" s="70"/>
      <c r="I188" s="70"/>
      <c r="J188" s="70"/>
      <c r="K188" s="70"/>
      <c r="L188" s="70"/>
      <c r="M188" s="70"/>
      <c r="N188" s="70"/>
      <c r="O188" s="70"/>
      <c r="P188" s="70"/>
    </row>
    <row r="189" spans="2:16" ht="12.75">
      <c r="B189" s="70"/>
      <c r="C189" s="70"/>
      <c r="D189" s="70"/>
      <c r="E189" s="70"/>
      <c r="F189" s="70"/>
      <c r="G189" s="70"/>
      <c r="H189" s="70"/>
      <c r="I189" s="70"/>
      <c r="J189" s="70"/>
      <c r="K189" s="70"/>
      <c r="L189" s="70"/>
      <c r="M189" s="70"/>
      <c r="N189" s="70"/>
      <c r="O189" s="70"/>
      <c r="P189" s="70"/>
    </row>
    <row r="190" spans="2:16" ht="12.75">
      <c r="B190" s="70"/>
      <c r="C190" s="70"/>
      <c r="D190" s="70"/>
      <c r="E190" s="70"/>
      <c r="F190" s="70"/>
      <c r="G190" s="70"/>
      <c r="H190" s="70"/>
      <c r="I190" s="70"/>
      <c r="J190" s="70"/>
      <c r="K190" s="70"/>
      <c r="L190" s="70"/>
      <c r="M190" s="70"/>
      <c r="N190" s="70"/>
      <c r="O190" s="70"/>
      <c r="P190" s="70"/>
    </row>
    <row r="191" spans="2:16" ht="12.75">
      <c r="B191" s="70"/>
      <c r="C191" s="70"/>
      <c r="D191" s="70"/>
      <c r="E191" s="70"/>
      <c r="F191" s="70"/>
      <c r="G191" s="70"/>
      <c r="H191" s="70"/>
      <c r="I191" s="70"/>
      <c r="J191" s="70"/>
      <c r="K191" s="70"/>
      <c r="L191" s="70"/>
      <c r="M191" s="70"/>
      <c r="N191" s="70"/>
      <c r="O191" s="70"/>
      <c r="P191" s="70"/>
    </row>
    <row r="192" spans="2:16" ht="12.75">
      <c r="B192" s="70"/>
      <c r="C192" s="70"/>
      <c r="D192" s="70"/>
      <c r="E192" s="70"/>
      <c r="F192" s="70"/>
      <c r="G192" s="70"/>
      <c r="H192" s="70"/>
      <c r="I192" s="70"/>
      <c r="J192" s="70"/>
      <c r="K192" s="70"/>
      <c r="L192" s="70"/>
      <c r="M192" s="70"/>
      <c r="N192" s="70"/>
      <c r="O192" s="70"/>
      <c r="P192" s="70"/>
    </row>
    <row r="193" spans="2:16" ht="12.75">
      <c r="B193" s="70"/>
      <c r="C193" s="70"/>
      <c r="D193" s="70"/>
      <c r="E193" s="70"/>
      <c r="F193" s="70"/>
      <c r="G193" s="70"/>
      <c r="H193" s="70"/>
      <c r="I193" s="70"/>
      <c r="J193" s="70"/>
      <c r="K193" s="70"/>
      <c r="L193" s="70"/>
      <c r="M193" s="70"/>
      <c r="N193" s="70"/>
      <c r="O193" s="70"/>
      <c r="P193" s="70"/>
    </row>
    <row r="194" spans="2:16" ht="12.75">
      <c r="B194" s="70"/>
      <c r="C194" s="70"/>
      <c r="D194" s="70"/>
      <c r="E194" s="70"/>
      <c r="F194" s="70"/>
      <c r="G194" s="70"/>
      <c r="H194" s="70"/>
      <c r="I194" s="70"/>
      <c r="J194" s="70"/>
      <c r="K194" s="70"/>
      <c r="L194" s="70"/>
      <c r="M194" s="70"/>
      <c r="N194" s="70"/>
      <c r="O194" s="70"/>
      <c r="P194" s="70"/>
    </row>
    <row r="195" spans="2:16" ht="12.75">
      <c r="B195" s="70"/>
      <c r="C195" s="70"/>
      <c r="D195" s="70"/>
      <c r="E195" s="70"/>
      <c r="F195" s="70"/>
      <c r="G195" s="70"/>
      <c r="H195" s="70"/>
      <c r="I195" s="70"/>
      <c r="J195" s="70"/>
      <c r="K195" s="70"/>
      <c r="L195" s="70"/>
      <c r="M195" s="70"/>
      <c r="N195" s="70"/>
      <c r="O195" s="70"/>
      <c r="P195" s="70"/>
    </row>
    <row r="196" spans="2:16" ht="12.75">
      <c r="B196" s="70"/>
      <c r="C196" s="70"/>
      <c r="D196" s="70"/>
      <c r="E196" s="70"/>
      <c r="F196" s="70"/>
      <c r="G196" s="70"/>
      <c r="H196" s="70"/>
      <c r="I196" s="70"/>
      <c r="J196" s="70"/>
      <c r="K196" s="70"/>
      <c r="L196" s="70"/>
      <c r="M196" s="70"/>
      <c r="N196" s="70"/>
      <c r="O196" s="70"/>
      <c r="P196" s="70"/>
    </row>
    <row r="197" spans="2:16" ht="12.75">
      <c r="B197" s="70"/>
      <c r="C197" s="70"/>
      <c r="D197" s="70"/>
      <c r="E197" s="70"/>
      <c r="F197" s="70"/>
      <c r="G197" s="70"/>
      <c r="H197" s="70"/>
      <c r="I197" s="70"/>
      <c r="J197" s="70"/>
      <c r="K197" s="70"/>
      <c r="L197" s="70"/>
      <c r="M197" s="70"/>
      <c r="N197" s="70"/>
      <c r="O197" s="70"/>
      <c r="P197" s="70"/>
    </row>
    <row r="198" spans="2:16" ht="12.75">
      <c r="B198" s="70"/>
      <c r="C198" s="70"/>
      <c r="D198" s="70"/>
      <c r="E198" s="70"/>
      <c r="F198" s="70"/>
      <c r="G198" s="70"/>
      <c r="H198" s="70"/>
      <c r="I198" s="70"/>
      <c r="J198" s="70"/>
      <c r="K198" s="70"/>
      <c r="L198" s="70"/>
      <c r="M198" s="70"/>
      <c r="N198" s="70"/>
      <c r="O198" s="70"/>
      <c r="P198" s="70"/>
    </row>
    <row r="199" spans="2:16" ht="12.75">
      <c r="B199" s="70"/>
      <c r="C199" s="70"/>
      <c r="D199" s="70"/>
      <c r="E199" s="70"/>
      <c r="F199" s="70"/>
      <c r="G199" s="70"/>
      <c r="H199" s="70"/>
      <c r="I199" s="70"/>
      <c r="J199" s="70"/>
      <c r="K199" s="70"/>
      <c r="L199" s="70"/>
      <c r="M199" s="70"/>
      <c r="N199" s="70"/>
      <c r="O199" s="70"/>
      <c r="P199" s="70"/>
    </row>
    <row r="200" spans="2:16" ht="12.75">
      <c r="B200" s="70"/>
      <c r="C200" s="70"/>
      <c r="D200" s="70"/>
      <c r="E200" s="70"/>
      <c r="F200" s="70"/>
      <c r="G200" s="70"/>
      <c r="H200" s="70"/>
      <c r="I200" s="70"/>
      <c r="J200" s="70"/>
      <c r="K200" s="70"/>
      <c r="L200" s="70"/>
      <c r="M200" s="70"/>
      <c r="N200" s="70"/>
      <c r="O200" s="70"/>
      <c r="P200" s="70"/>
    </row>
    <row r="201" spans="2:16" ht="12.75">
      <c r="B201" s="70"/>
      <c r="C201" s="70"/>
      <c r="D201" s="70"/>
      <c r="E201" s="70"/>
      <c r="F201" s="70"/>
      <c r="G201" s="70"/>
      <c r="H201" s="70"/>
      <c r="I201" s="70"/>
      <c r="J201" s="70"/>
      <c r="K201" s="70"/>
      <c r="L201" s="70"/>
      <c r="M201" s="70"/>
      <c r="N201" s="70"/>
      <c r="O201" s="70"/>
      <c r="P201" s="70"/>
    </row>
    <row r="202" spans="2:16" ht="12.75">
      <c r="B202" s="70"/>
      <c r="C202" s="70"/>
      <c r="D202" s="70"/>
      <c r="E202" s="70"/>
      <c r="F202" s="70"/>
      <c r="G202" s="70"/>
      <c r="H202" s="70"/>
      <c r="I202" s="70"/>
      <c r="J202" s="70"/>
      <c r="K202" s="70"/>
      <c r="L202" s="70"/>
      <c r="M202" s="70"/>
      <c r="N202" s="70"/>
      <c r="O202" s="70"/>
      <c r="P202" s="70"/>
    </row>
    <row r="203" spans="2:16" ht="12.75">
      <c r="B203" s="70"/>
      <c r="C203" s="70"/>
      <c r="D203" s="70"/>
      <c r="E203" s="70"/>
      <c r="F203" s="70"/>
      <c r="G203" s="70"/>
      <c r="H203" s="70"/>
      <c r="I203" s="70"/>
      <c r="J203" s="70"/>
      <c r="K203" s="70"/>
      <c r="L203" s="70"/>
      <c r="M203" s="70"/>
      <c r="N203" s="70"/>
      <c r="O203" s="70"/>
      <c r="P203" s="70"/>
    </row>
    <row r="204" spans="2:16" ht="12.75">
      <c r="B204" s="70"/>
      <c r="C204" s="70"/>
      <c r="D204" s="70"/>
      <c r="E204" s="70"/>
      <c r="F204" s="70"/>
      <c r="G204" s="70"/>
      <c r="H204" s="70"/>
      <c r="I204" s="70"/>
      <c r="J204" s="70"/>
      <c r="K204" s="70"/>
      <c r="L204" s="70"/>
      <c r="M204" s="70"/>
      <c r="N204" s="70"/>
      <c r="O204" s="70"/>
      <c r="P204" s="70"/>
    </row>
    <row r="205" spans="2:16" ht="12.75">
      <c r="B205" s="70"/>
      <c r="C205" s="70"/>
      <c r="D205" s="70"/>
      <c r="E205" s="70"/>
      <c r="F205" s="70"/>
      <c r="G205" s="70"/>
      <c r="H205" s="70"/>
      <c r="I205" s="70"/>
      <c r="J205" s="70"/>
      <c r="K205" s="70"/>
      <c r="L205" s="70"/>
      <c r="M205" s="70"/>
      <c r="N205" s="70"/>
      <c r="O205" s="70"/>
      <c r="P205" s="70"/>
    </row>
    <row r="206" spans="2:16" ht="12.75">
      <c r="B206" s="70"/>
      <c r="C206" s="70"/>
      <c r="D206" s="70"/>
      <c r="E206" s="70"/>
      <c r="F206" s="70"/>
      <c r="G206" s="70"/>
      <c r="H206" s="70"/>
      <c r="I206" s="70"/>
      <c r="J206" s="70"/>
      <c r="K206" s="70"/>
      <c r="L206" s="70"/>
      <c r="M206" s="70"/>
      <c r="N206" s="70"/>
      <c r="O206" s="70"/>
      <c r="P206" s="70"/>
    </row>
    <row r="207" spans="2:16" ht="12.75">
      <c r="B207" s="70"/>
      <c r="C207" s="70"/>
      <c r="D207" s="70"/>
      <c r="E207" s="70"/>
      <c r="F207" s="70"/>
      <c r="G207" s="70"/>
      <c r="H207" s="70"/>
      <c r="I207" s="70"/>
      <c r="J207" s="70"/>
      <c r="K207" s="70"/>
      <c r="L207" s="70"/>
      <c r="M207" s="70"/>
      <c r="N207" s="70"/>
      <c r="O207" s="70"/>
      <c r="P207" s="70"/>
    </row>
    <row r="208" spans="2:16" ht="12.75">
      <c r="B208" s="70"/>
      <c r="C208" s="70"/>
      <c r="D208" s="70"/>
      <c r="E208" s="70"/>
      <c r="F208" s="70"/>
      <c r="G208" s="70"/>
      <c r="H208" s="70"/>
      <c r="I208" s="70"/>
      <c r="J208" s="70"/>
      <c r="K208" s="70"/>
      <c r="L208" s="70"/>
      <c r="M208" s="70"/>
      <c r="N208" s="70"/>
      <c r="O208" s="70"/>
      <c r="P208" s="70"/>
    </row>
    <row r="209" spans="2:16" ht="12.75">
      <c r="B209" s="70"/>
      <c r="C209" s="70"/>
      <c r="D209" s="70"/>
      <c r="E209" s="70"/>
      <c r="F209" s="70"/>
      <c r="G209" s="70"/>
      <c r="H209" s="70"/>
      <c r="I209" s="70"/>
      <c r="J209" s="70"/>
      <c r="K209" s="70"/>
      <c r="L209" s="70"/>
      <c r="M209" s="70"/>
      <c r="N209" s="70"/>
      <c r="O209" s="70"/>
      <c r="P209" s="70"/>
    </row>
    <row r="210" spans="2:16" ht="12.75">
      <c r="B210" s="70"/>
      <c r="C210" s="70"/>
      <c r="D210" s="70"/>
      <c r="E210" s="70"/>
      <c r="F210" s="70"/>
      <c r="G210" s="70"/>
      <c r="H210" s="70"/>
      <c r="I210" s="70"/>
      <c r="J210" s="70"/>
      <c r="K210" s="70"/>
      <c r="L210" s="70"/>
      <c r="M210" s="70"/>
      <c r="N210" s="70"/>
      <c r="O210" s="70"/>
      <c r="P210" s="70"/>
    </row>
    <row r="211" spans="2:16" ht="12.75">
      <c r="B211" s="70"/>
      <c r="C211" s="70"/>
      <c r="D211" s="70"/>
      <c r="E211" s="70"/>
      <c r="F211" s="70"/>
      <c r="G211" s="70"/>
      <c r="H211" s="70"/>
      <c r="I211" s="70"/>
      <c r="J211" s="70"/>
      <c r="K211" s="70"/>
      <c r="L211" s="70"/>
      <c r="M211" s="70"/>
      <c r="N211" s="70"/>
      <c r="O211" s="70"/>
      <c r="P211" s="70"/>
    </row>
    <row r="212" spans="2:16" ht="12.75">
      <c r="B212" s="70"/>
      <c r="C212" s="70"/>
      <c r="D212" s="70"/>
      <c r="E212" s="70"/>
      <c r="F212" s="70"/>
      <c r="G212" s="70"/>
      <c r="H212" s="70"/>
      <c r="I212" s="70"/>
      <c r="J212" s="70"/>
      <c r="K212" s="70"/>
      <c r="L212" s="70"/>
      <c r="M212" s="70"/>
      <c r="N212" s="70"/>
      <c r="O212" s="70"/>
      <c r="P212" s="70"/>
    </row>
    <row r="213" spans="2:16" ht="12.75">
      <c r="B213" s="70"/>
      <c r="C213" s="70"/>
      <c r="D213" s="70"/>
      <c r="E213" s="70"/>
      <c r="F213" s="70"/>
      <c r="G213" s="70"/>
      <c r="H213" s="70"/>
      <c r="I213" s="70"/>
      <c r="J213" s="70"/>
      <c r="K213" s="70"/>
      <c r="L213" s="70"/>
      <c r="M213" s="70"/>
      <c r="N213" s="70"/>
      <c r="O213" s="70"/>
      <c r="P213" s="70"/>
    </row>
    <row r="214" spans="2:16" ht="12.75">
      <c r="B214" s="70"/>
      <c r="C214" s="70"/>
      <c r="D214" s="70"/>
      <c r="E214" s="70"/>
      <c r="F214" s="70"/>
      <c r="G214" s="70"/>
      <c r="H214" s="70"/>
      <c r="I214" s="70"/>
      <c r="J214" s="70"/>
      <c r="K214" s="70"/>
      <c r="L214" s="70"/>
      <c r="M214" s="70"/>
      <c r="N214" s="70"/>
      <c r="O214" s="70"/>
      <c r="P214" s="70"/>
    </row>
    <row r="215" spans="2:16" ht="12.75">
      <c r="B215" s="70"/>
      <c r="C215" s="70"/>
      <c r="D215" s="70"/>
      <c r="E215" s="70"/>
      <c r="F215" s="70"/>
      <c r="G215" s="70"/>
      <c r="H215" s="70"/>
      <c r="I215" s="70"/>
      <c r="J215" s="70"/>
      <c r="K215" s="70"/>
      <c r="L215" s="70"/>
      <c r="M215" s="70"/>
      <c r="N215" s="70"/>
      <c r="O215" s="70"/>
      <c r="P215" s="70"/>
    </row>
    <row r="216" spans="2:16" ht="12.75">
      <c r="B216" s="70"/>
      <c r="C216" s="70"/>
      <c r="D216" s="70"/>
      <c r="E216" s="70"/>
      <c r="F216" s="70"/>
      <c r="G216" s="70"/>
      <c r="H216" s="70"/>
      <c r="I216" s="70"/>
      <c r="J216" s="70"/>
      <c r="K216" s="70"/>
      <c r="L216" s="70"/>
      <c r="M216" s="70"/>
      <c r="N216" s="70"/>
      <c r="O216" s="70"/>
      <c r="P216" s="70"/>
    </row>
    <row r="217" spans="2:16" ht="12.75">
      <c r="B217" s="70"/>
      <c r="C217" s="70"/>
      <c r="D217" s="70"/>
      <c r="E217" s="70"/>
      <c r="F217" s="70"/>
      <c r="G217" s="70"/>
      <c r="H217" s="70"/>
      <c r="I217" s="70"/>
      <c r="J217" s="70"/>
      <c r="K217" s="70"/>
      <c r="L217" s="70"/>
      <c r="M217" s="70"/>
      <c r="N217" s="70"/>
      <c r="O217" s="70"/>
      <c r="P217" s="70"/>
    </row>
    <row r="218" spans="2:16" ht="12.75">
      <c r="B218" s="70"/>
      <c r="C218" s="70"/>
      <c r="D218" s="70"/>
      <c r="E218" s="70"/>
      <c r="F218" s="70"/>
      <c r="G218" s="70"/>
      <c r="H218" s="70"/>
      <c r="I218" s="70"/>
      <c r="J218" s="70"/>
      <c r="K218" s="70"/>
      <c r="L218" s="70"/>
      <c r="M218" s="70"/>
      <c r="N218" s="70"/>
      <c r="O218" s="70"/>
      <c r="P218" s="70"/>
    </row>
    <row r="219" spans="2:16" ht="12.75">
      <c r="B219" s="70"/>
      <c r="C219" s="70"/>
      <c r="D219" s="70"/>
      <c r="E219" s="70"/>
      <c r="F219" s="70"/>
      <c r="G219" s="70"/>
      <c r="H219" s="70"/>
      <c r="I219" s="70"/>
      <c r="J219" s="70"/>
      <c r="K219" s="70"/>
      <c r="L219" s="70"/>
      <c r="M219" s="70"/>
      <c r="N219" s="70"/>
      <c r="O219" s="70"/>
      <c r="P219" s="70"/>
    </row>
    <row r="220" spans="2:16" ht="12.75">
      <c r="B220" s="70"/>
      <c r="C220" s="70"/>
      <c r="D220" s="70"/>
      <c r="E220" s="70"/>
      <c r="F220" s="70"/>
      <c r="G220" s="70"/>
      <c r="H220" s="70"/>
      <c r="I220" s="70"/>
      <c r="J220" s="70"/>
      <c r="K220" s="70"/>
      <c r="L220" s="70"/>
      <c r="M220" s="70"/>
      <c r="N220" s="70"/>
      <c r="O220" s="70"/>
      <c r="P220" s="70"/>
    </row>
    <row r="221" spans="2:16" ht="12.75">
      <c r="B221" s="70"/>
      <c r="C221" s="70"/>
      <c r="D221" s="70"/>
      <c r="E221" s="70"/>
      <c r="F221" s="70"/>
      <c r="G221" s="70"/>
      <c r="H221" s="70"/>
      <c r="I221" s="70"/>
      <c r="J221" s="70"/>
      <c r="K221" s="70"/>
      <c r="L221" s="70"/>
      <c r="M221" s="70"/>
      <c r="N221" s="70"/>
      <c r="O221" s="70"/>
      <c r="P221" s="70"/>
    </row>
    <row r="222" spans="2:16" ht="12.75">
      <c r="B222" s="70"/>
      <c r="C222" s="70"/>
      <c r="D222" s="70"/>
      <c r="E222" s="70"/>
      <c r="F222" s="70"/>
      <c r="G222" s="70"/>
      <c r="H222" s="70"/>
      <c r="I222" s="70"/>
      <c r="J222" s="70"/>
      <c r="K222" s="70"/>
      <c r="L222" s="70"/>
      <c r="M222" s="70"/>
      <c r="N222" s="70"/>
      <c r="O222" s="70"/>
      <c r="P222" s="70"/>
    </row>
    <row r="223" spans="2:16" ht="12.75">
      <c r="B223" s="70"/>
      <c r="C223" s="70"/>
      <c r="D223" s="70"/>
      <c r="E223" s="70"/>
      <c r="F223" s="70"/>
      <c r="G223" s="70"/>
      <c r="H223" s="70"/>
      <c r="I223" s="70"/>
      <c r="J223" s="70"/>
      <c r="K223" s="70"/>
      <c r="L223" s="70"/>
      <c r="M223" s="70"/>
      <c r="N223" s="70"/>
      <c r="O223" s="70"/>
      <c r="P223" s="70"/>
    </row>
    <row r="224" spans="2:16" ht="12.75">
      <c r="B224" s="70"/>
      <c r="C224" s="70"/>
      <c r="D224" s="70"/>
      <c r="E224" s="70"/>
      <c r="F224" s="70"/>
      <c r="G224" s="70"/>
      <c r="H224" s="70"/>
      <c r="I224" s="70"/>
      <c r="J224" s="70"/>
      <c r="K224" s="70"/>
      <c r="L224" s="70"/>
      <c r="M224" s="70"/>
      <c r="N224" s="70"/>
      <c r="O224" s="70"/>
      <c r="P224" s="70"/>
    </row>
    <row r="225" spans="2:16" ht="12.75">
      <c r="B225" s="70"/>
      <c r="C225" s="70"/>
      <c r="D225" s="70"/>
      <c r="E225" s="70"/>
      <c r="F225" s="70"/>
      <c r="G225" s="70"/>
      <c r="H225" s="70"/>
      <c r="I225" s="70"/>
      <c r="J225" s="70"/>
      <c r="K225" s="70"/>
      <c r="L225" s="70"/>
      <c r="M225" s="70"/>
      <c r="N225" s="70"/>
      <c r="O225" s="70"/>
      <c r="P225" s="70"/>
    </row>
    <row r="226" spans="2:16" ht="12.75">
      <c r="B226" s="70"/>
      <c r="C226" s="70"/>
      <c r="D226" s="70"/>
      <c r="E226" s="70"/>
      <c r="F226" s="70"/>
      <c r="G226" s="70"/>
      <c r="H226" s="70"/>
      <c r="I226" s="70"/>
      <c r="J226" s="70"/>
      <c r="K226" s="70"/>
      <c r="L226" s="70"/>
      <c r="M226" s="70"/>
      <c r="N226" s="70"/>
      <c r="O226" s="70"/>
      <c r="P226" s="70"/>
    </row>
    <row r="227" spans="2:16" ht="12.75">
      <c r="B227" s="70"/>
      <c r="C227" s="70"/>
      <c r="D227" s="70"/>
      <c r="E227" s="70"/>
      <c r="F227" s="70"/>
      <c r="G227" s="70"/>
      <c r="H227" s="70"/>
      <c r="I227" s="70"/>
      <c r="J227" s="70"/>
      <c r="K227" s="70"/>
      <c r="L227" s="70"/>
      <c r="M227" s="70"/>
      <c r="N227" s="70"/>
      <c r="O227" s="70"/>
      <c r="P227" s="70"/>
    </row>
    <row r="228" spans="2:16" ht="12.75">
      <c r="B228" s="70"/>
      <c r="C228" s="70"/>
      <c r="D228" s="70"/>
      <c r="E228" s="70"/>
      <c r="F228" s="70"/>
      <c r="G228" s="70"/>
      <c r="H228" s="70"/>
      <c r="I228" s="70"/>
      <c r="J228" s="70"/>
      <c r="K228" s="70"/>
      <c r="L228" s="70"/>
      <c r="M228" s="70"/>
      <c r="N228" s="70"/>
      <c r="O228" s="70"/>
      <c r="P228" s="70"/>
    </row>
    <row r="229" spans="2:16" ht="12.75">
      <c r="B229" s="70"/>
      <c r="C229" s="70"/>
      <c r="D229" s="70"/>
      <c r="E229" s="70"/>
      <c r="F229" s="70"/>
      <c r="G229" s="70"/>
      <c r="H229" s="70"/>
      <c r="I229" s="70"/>
      <c r="J229" s="70"/>
      <c r="K229" s="70"/>
      <c r="L229" s="70"/>
      <c r="M229" s="70"/>
      <c r="N229" s="70"/>
      <c r="O229" s="70"/>
      <c r="P229" s="70"/>
    </row>
    <row r="230" spans="2:16" ht="12.75">
      <c r="B230" s="70"/>
      <c r="C230" s="70"/>
      <c r="D230" s="70"/>
      <c r="E230" s="70"/>
      <c r="F230" s="70"/>
      <c r="G230" s="70"/>
      <c r="H230" s="70"/>
      <c r="I230" s="70"/>
      <c r="J230" s="70"/>
      <c r="K230" s="70"/>
      <c r="L230" s="70"/>
      <c r="M230" s="70"/>
      <c r="N230" s="70"/>
      <c r="O230" s="70"/>
      <c r="P230" s="70"/>
    </row>
    <row r="231" spans="2:16" ht="12.75">
      <c r="B231" s="70"/>
      <c r="C231" s="70"/>
      <c r="D231" s="70"/>
      <c r="E231" s="70"/>
      <c r="F231" s="70"/>
      <c r="G231" s="70"/>
      <c r="H231" s="70"/>
      <c r="I231" s="70"/>
      <c r="J231" s="70"/>
      <c r="K231" s="70"/>
      <c r="L231" s="70"/>
      <c r="M231" s="70"/>
      <c r="N231" s="70"/>
      <c r="O231" s="70"/>
      <c r="P231" s="70"/>
    </row>
    <row r="232" spans="2:16" ht="12.75">
      <c r="B232" s="70"/>
      <c r="C232" s="70"/>
      <c r="D232" s="70"/>
      <c r="E232" s="70"/>
      <c r="F232" s="70"/>
      <c r="G232" s="70"/>
      <c r="H232" s="70"/>
      <c r="I232" s="70"/>
      <c r="J232" s="70"/>
      <c r="K232" s="70"/>
      <c r="L232" s="70"/>
      <c r="M232" s="70"/>
      <c r="N232" s="70"/>
      <c r="O232" s="70"/>
      <c r="P232" s="70"/>
    </row>
    <row r="233" spans="2:16" ht="12.75">
      <c r="B233" s="70"/>
      <c r="C233" s="70"/>
      <c r="D233" s="70"/>
      <c r="E233" s="70"/>
      <c r="F233" s="70"/>
      <c r="G233" s="70"/>
      <c r="H233" s="70"/>
      <c r="I233" s="70"/>
      <c r="J233" s="70"/>
      <c r="K233" s="70"/>
      <c r="L233" s="70"/>
      <c r="M233" s="70"/>
      <c r="N233" s="70"/>
      <c r="O233" s="70"/>
      <c r="P233" s="70"/>
    </row>
    <row r="234" spans="2:16" ht="12.75">
      <c r="B234" s="70"/>
      <c r="C234" s="70"/>
      <c r="D234" s="70"/>
      <c r="E234" s="70"/>
      <c r="F234" s="70"/>
      <c r="G234" s="70"/>
      <c r="H234" s="70"/>
      <c r="I234" s="70"/>
      <c r="J234" s="70"/>
      <c r="K234" s="70"/>
      <c r="L234" s="70"/>
      <c r="M234" s="70"/>
      <c r="N234" s="70"/>
      <c r="O234" s="70"/>
      <c r="P234" s="70"/>
    </row>
    <row r="235" spans="2:16" ht="12.75">
      <c r="B235" s="70"/>
      <c r="C235" s="70"/>
      <c r="D235" s="70"/>
      <c r="E235" s="70"/>
      <c r="F235" s="70"/>
      <c r="G235" s="70"/>
      <c r="H235" s="70"/>
      <c r="I235" s="70"/>
      <c r="J235" s="70"/>
      <c r="K235" s="70"/>
      <c r="L235" s="70"/>
      <c r="M235" s="70"/>
      <c r="N235" s="70"/>
      <c r="O235" s="70"/>
      <c r="P235" s="70"/>
    </row>
    <row r="236" spans="2:16" ht="12.75">
      <c r="B236" s="70"/>
      <c r="C236" s="70"/>
      <c r="D236" s="70"/>
      <c r="E236" s="70"/>
      <c r="F236" s="70"/>
      <c r="G236" s="70"/>
      <c r="H236" s="70"/>
      <c r="I236" s="70"/>
      <c r="J236" s="70"/>
      <c r="K236" s="70"/>
      <c r="L236" s="70"/>
      <c r="M236" s="70"/>
      <c r="N236" s="70"/>
      <c r="O236" s="70"/>
      <c r="P236" s="70"/>
    </row>
    <row r="237" spans="2:16" ht="12.75">
      <c r="B237" s="70"/>
      <c r="C237" s="70"/>
      <c r="D237" s="70"/>
      <c r="E237" s="70"/>
      <c r="F237" s="70"/>
      <c r="G237" s="70"/>
      <c r="H237" s="70"/>
      <c r="I237" s="70"/>
      <c r="J237" s="70"/>
      <c r="K237" s="70"/>
      <c r="L237" s="70"/>
      <c r="M237" s="70"/>
      <c r="N237" s="70"/>
      <c r="O237" s="70"/>
      <c r="P237" s="70"/>
    </row>
    <row r="238" spans="2:16" ht="12.75">
      <c r="B238" s="70"/>
      <c r="C238" s="70"/>
      <c r="D238" s="70"/>
      <c r="E238" s="70"/>
      <c r="F238" s="70"/>
      <c r="G238" s="70"/>
      <c r="H238" s="70"/>
      <c r="I238" s="70"/>
      <c r="J238" s="70"/>
      <c r="K238" s="70"/>
      <c r="L238" s="70"/>
      <c r="M238" s="70"/>
      <c r="N238" s="70"/>
      <c r="O238" s="70"/>
      <c r="P238" s="70"/>
    </row>
    <row r="239" spans="2:16" ht="12.75">
      <c r="B239" s="70"/>
      <c r="C239" s="70"/>
      <c r="D239" s="70"/>
      <c r="E239" s="70"/>
      <c r="F239" s="70"/>
      <c r="G239" s="70"/>
      <c r="H239" s="70"/>
      <c r="I239" s="70"/>
      <c r="J239" s="70"/>
      <c r="K239" s="70"/>
      <c r="L239" s="70"/>
      <c r="M239" s="70"/>
      <c r="N239" s="70"/>
      <c r="O239" s="70"/>
      <c r="P239" s="70"/>
    </row>
    <row r="240" spans="2:16" ht="12.75">
      <c r="B240" s="70"/>
      <c r="C240" s="70"/>
      <c r="D240" s="70"/>
      <c r="E240" s="70"/>
      <c r="F240" s="70"/>
      <c r="G240" s="70"/>
      <c r="H240" s="70"/>
      <c r="I240" s="70"/>
      <c r="J240" s="70"/>
      <c r="K240" s="70"/>
      <c r="L240" s="70"/>
      <c r="M240" s="70"/>
      <c r="N240" s="70"/>
      <c r="O240" s="70"/>
      <c r="P240" s="70"/>
    </row>
    <row r="241" spans="2:16" ht="12.75">
      <c r="B241" s="70"/>
      <c r="C241" s="70"/>
      <c r="D241" s="70"/>
      <c r="E241" s="70"/>
      <c r="F241" s="70"/>
      <c r="G241" s="70"/>
      <c r="H241" s="70"/>
      <c r="I241" s="70"/>
      <c r="J241" s="70"/>
      <c r="K241" s="70"/>
      <c r="L241" s="70"/>
      <c r="M241" s="70"/>
      <c r="N241" s="70"/>
      <c r="O241" s="70"/>
      <c r="P241" s="70"/>
    </row>
    <row r="242" spans="2:16" ht="12.75">
      <c r="B242" s="70"/>
      <c r="C242" s="70"/>
      <c r="D242" s="70"/>
      <c r="E242" s="70"/>
      <c r="F242" s="70"/>
      <c r="G242" s="70"/>
      <c r="H242" s="70"/>
      <c r="I242" s="70"/>
      <c r="J242" s="70"/>
      <c r="K242" s="70"/>
      <c r="L242" s="70"/>
      <c r="M242" s="70"/>
      <c r="N242" s="70"/>
      <c r="O242" s="70"/>
      <c r="P242" s="70"/>
    </row>
    <row r="243" spans="2:16" ht="12.75">
      <c r="B243" s="70"/>
      <c r="C243" s="70"/>
      <c r="D243" s="70"/>
      <c r="E243" s="70"/>
      <c r="F243" s="70"/>
      <c r="G243" s="70"/>
      <c r="H243" s="70"/>
      <c r="I243" s="70"/>
      <c r="J243" s="70"/>
      <c r="K243" s="70"/>
      <c r="L243" s="70"/>
      <c r="M243" s="70"/>
      <c r="N243" s="70"/>
      <c r="O243" s="70"/>
      <c r="P243" s="70"/>
    </row>
    <row r="244" spans="2:16" ht="12.75">
      <c r="B244" s="70"/>
      <c r="C244" s="70"/>
      <c r="D244" s="70"/>
      <c r="E244" s="70"/>
      <c r="F244" s="70"/>
      <c r="G244" s="70"/>
      <c r="H244" s="70"/>
      <c r="I244" s="70"/>
      <c r="J244" s="70"/>
      <c r="K244" s="70"/>
      <c r="L244" s="70"/>
      <c r="M244" s="70"/>
      <c r="N244" s="70"/>
      <c r="O244" s="70"/>
      <c r="P244" s="70"/>
    </row>
    <row r="245" spans="2:16" ht="12.75">
      <c r="B245" s="70"/>
      <c r="C245" s="70"/>
      <c r="D245" s="70"/>
      <c r="E245" s="70"/>
      <c r="F245" s="70"/>
      <c r="G245" s="70"/>
      <c r="H245" s="70"/>
      <c r="I245" s="70"/>
      <c r="J245" s="70"/>
      <c r="K245" s="70"/>
      <c r="L245" s="70"/>
      <c r="M245" s="70"/>
      <c r="N245" s="70"/>
      <c r="O245" s="70"/>
      <c r="P245" s="70"/>
    </row>
    <row r="246" spans="2:16" ht="12.75">
      <c r="B246" s="70"/>
      <c r="C246" s="70"/>
      <c r="D246" s="70"/>
      <c r="E246" s="70"/>
      <c r="F246" s="70"/>
      <c r="G246" s="70"/>
      <c r="H246" s="70"/>
      <c r="I246" s="70"/>
      <c r="J246" s="70"/>
      <c r="K246" s="70"/>
      <c r="L246" s="70"/>
      <c r="M246" s="70"/>
      <c r="N246" s="70"/>
      <c r="O246" s="70"/>
      <c r="P246" s="70"/>
    </row>
    <row r="247" spans="2:16" ht="12.75">
      <c r="B247" s="70"/>
      <c r="C247" s="70"/>
      <c r="D247" s="70"/>
      <c r="E247" s="70"/>
      <c r="F247" s="70"/>
      <c r="G247" s="70"/>
      <c r="H247" s="70"/>
      <c r="I247" s="70"/>
      <c r="J247" s="70"/>
      <c r="K247" s="70"/>
      <c r="L247" s="70"/>
      <c r="M247" s="70"/>
      <c r="N247" s="70"/>
      <c r="O247" s="70"/>
      <c r="P247" s="70"/>
    </row>
    <row r="248" spans="2:16" ht="12.75">
      <c r="B248" s="70"/>
      <c r="C248" s="70"/>
      <c r="D248" s="70"/>
      <c r="E248" s="70"/>
      <c r="F248" s="70"/>
      <c r="G248" s="70"/>
      <c r="H248" s="70"/>
      <c r="I248" s="70"/>
      <c r="J248" s="70"/>
      <c r="K248" s="70"/>
      <c r="L248" s="70"/>
      <c r="M248" s="70"/>
      <c r="N248" s="70"/>
      <c r="O248" s="70"/>
      <c r="P248" s="70"/>
    </row>
    <row r="249" spans="2:16" ht="12.75">
      <c r="B249" s="70"/>
      <c r="C249" s="70"/>
      <c r="D249" s="70"/>
      <c r="E249" s="70"/>
      <c r="F249" s="70"/>
      <c r="G249" s="70"/>
      <c r="H249" s="70"/>
      <c r="I249" s="70"/>
      <c r="J249" s="70"/>
      <c r="K249" s="70"/>
      <c r="L249" s="70"/>
      <c r="M249" s="70"/>
      <c r="N249" s="70"/>
      <c r="O249" s="70"/>
      <c r="P249" s="70"/>
    </row>
    <row r="250" spans="2:16" ht="12.75">
      <c r="B250" s="70"/>
      <c r="C250" s="70"/>
      <c r="D250" s="70"/>
      <c r="E250" s="70"/>
      <c r="F250" s="70"/>
      <c r="G250" s="70"/>
      <c r="H250" s="70"/>
      <c r="I250" s="70"/>
      <c r="J250" s="70"/>
      <c r="K250" s="70"/>
      <c r="L250" s="70"/>
      <c r="M250" s="70"/>
      <c r="N250" s="70"/>
      <c r="O250" s="70"/>
      <c r="P250" s="70"/>
    </row>
    <row r="251" spans="2:16" ht="12.75">
      <c r="B251" s="70"/>
      <c r="C251" s="70"/>
      <c r="D251" s="70"/>
      <c r="E251" s="70"/>
      <c r="F251" s="70"/>
      <c r="G251" s="70"/>
      <c r="H251" s="70"/>
      <c r="I251" s="70"/>
      <c r="J251" s="70"/>
      <c r="K251" s="70"/>
      <c r="L251" s="70"/>
      <c r="M251" s="70"/>
      <c r="N251" s="70"/>
      <c r="O251" s="70"/>
      <c r="P251" s="70"/>
    </row>
    <row r="252" spans="2:16" ht="12.75">
      <c r="B252" s="70"/>
      <c r="C252" s="70"/>
      <c r="D252" s="70"/>
      <c r="E252" s="70"/>
      <c r="F252" s="70"/>
      <c r="G252" s="70"/>
      <c r="H252" s="70"/>
      <c r="I252" s="70"/>
      <c r="J252" s="70"/>
      <c r="K252" s="70"/>
      <c r="L252" s="70"/>
      <c r="M252" s="70"/>
      <c r="N252" s="70"/>
      <c r="O252" s="70"/>
      <c r="P252" s="70"/>
    </row>
    <row r="253" spans="2:16" ht="12.75">
      <c r="B253" s="70"/>
      <c r="C253" s="70"/>
      <c r="D253" s="70"/>
      <c r="E253" s="70"/>
      <c r="F253" s="70"/>
      <c r="G253" s="70"/>
      <c r="H253" s="70"/>
      <c r="I253" s="70"/>
      <c r="J253" s="70"/>
      <c r="K253" s="70"/>
      <c r="L253" s="70"/>
      <c r="M253" s="70"/>
      <c r="N253" s="70"/>
      <c r="O253" s="70"/>
      <c r="P253" s="70"/>
    </row>
    <row r="254" spans="2:16" ht="12.75">
      <c r="B254" s="70"/>
      <c r="C254" s="70"/>
      <c r="D254" s="70"/>
      <c r="E254" s="70"/>
      <c r="F254" s="70"/>
      <c r="G254" s="70"/>
      <c r="H254" s="70"/>
      <c r="I254" s="70"/>
      <c r="J254" s="70"/>
      <c r="K254" s="70"/>
      <c r="L254" s="70"/>
      <c r="M254" s="70"/>
      <c r="N254" s="70"/>
      <c r="O254" s="70"/>
      <c r="P254" s="70"/>
    </row>
    <row r="255" spans="2:16" ht="12.75">
      <c r="B255" s="70"/>
      <c r="C255" s="70"/>
      <c r="D255" s="70"/>
      <c r="E255" s="70"/>
      <c r="F255" s="70"/>
      <c r="G255" s="70"/>
      <c r="H255" s="70"/>
      <c r="I255" s="70"/>
      <c r="J255" s="70"/>
      <c r="K255" s="70"/>
      <c r="L255" s="70"/>
      <c r="M255" s="70"/>
      <c r="N255" s="70"/>
      <c r="O255" s="70"/>
      <c r="P255" s="70"/>
    </row>
    <row r="256" spans="2:16" ht="12.75">
      <c r="B256" s="70"/>
      <c r="C256" s="70"/>
      <c r="D256" s="70"/>
      <c r="E256" s="70"/>
      <c r="F256" s="70"/>
      <c r="G256" s="70"/>
      <c r="H256" s="70"/>
      <c r="I256" s="70"/>
      <c r="J256" s="70"/>
      <c r="K256" s="70"/>
      <c r="L256" s="70"/>
      <c r="M256" s="70"/>
      <c r="N256" s="70"/>
      <c r="O256" s="70"/>
      <c r="P256" s="70"/>
    </row>
    <row r="257" spans="2:16" ht="12.75">
      <c r="B257" s="70"/>
      <c r="C257" s="70"/>
      <c r="D257" s="70"/>
      <c r="E257" s="70"/>
      <c r="F257" s="70"/>
      <c r="G257" s="70"/>
      <c r="H257" s="70"/>
      <c r="I257" s="70"/>
      <c r="J257" s="70"/>
      <c r="K257" s="70"/>
      <c r="L257" s="70"/>
      <c r="M257" s="70"/>
      <c r="N257" s="70"/>
      <c r="O257" s="70"/>
      <c r="P257" s="70"/>
    </row>
    <row r="258" spans="2:16" ht="12.75">
      <c r="B258" s="70"/>
      <c r="C258" s="70"/>
      <c r="D258" s="70"/>
      <c r="E258" s="70"/>
      <c r="F258" s="70"/>
      <c r="G258" s="70"/>
      <c r="H258" s="70"/>
      <c r="I258" s="70"/>
      <c r="J258" s="70"/>
      <c r="K258" s="70"/>
      <c r="L258" s="70"/>
      <c r="M258" s="70"/>
      <c r="N258" s="70"/>
      <c r="O258" s="70"/>
      <c r="P258" s="70"/>
    </row>
    <row r="259" spans="2:16" ht="12.75">
      <c r="B259" s="70"/>
      <c r="C259" s="70"/>
      <c r="D259" s="70"/>
      <c r="E259" s="70"/>
      <c r="F259" s="70"/>
      <c r="G259" s="70"/>
      <c r="H259" s="70"/>
      <c r="I259" s="70"/>
      <c r="J259" s="70"/>
      <c r="K259" s="70"/>
      <c r="L259" s="70"/>
      <c r="M259" s="70"/>
      <c r="N259" s="70"/>
      <c r="O259" s="70"/>
      <c r="P259" s="70"/>
    </row>
    <row r="260" spans="2:16" ht="12.75">
      <c r="B260" s="70"/>
      <c r="C260" s="70"/>
      <c r="D260" s="70"/>
      <c r="E260" s="70"/>
      <c r="F260" s="70"/>
      <c r="G260" s="70"/>
      <c r="H260" s="70"/>
      <c r="I260" s="70"/>
      <c r="J260" s="70"/>
      <c r="K260" s="70"/>
      <c r="L260" s="70"/>
      <c r="M260" s="70"/>
      <c r="N260" s="70"/>
      <c r="O260" s="70"/>
      <c r="P260" s="70"/>
    </row>
    <row r="261" spans="2:16" ht="12.75">
      <c r="B261" s="70"/>
      <c r="C261" s="70"/>
      <c r="D261" s="70"/>
      <c r="E261" s="70"/>
      <c r="F261" s="70"/>
      <c r="G261" s="70"/>
      <c r="H261" s="70"/>
      <c r="I261" s="70"/>
      <c r="J261" s="70"/>
      <c r="K261" s="70"/>
      <c r="L261" s="70"/>
      <c r="M261" s="70"/>
      <c r="N261" s="70"/>
      <c r="O261" s="70"/>
      <c r="P261" s="70"/>
    </row>
    <row r="262" spans="2:16" ht="12.75">
      <c r="B262" s="70"/>
      <c r="C262" s="70"/>
      <c r="D262" s="70"/>
      <c r="E262" s="70"/>
      <c r="F262" s="70"/>
      <c r="G262" s="70"/>
      <c r="H262" s="70"/>
      <c r="I262" s="70"/>
      <c r="J262" s="70"/>
      <c r="K262" s="70"/>
      <c r="L262" s="70"/>
      <c r="M262" s="70"/>
      <c r="N262" s="70"/>
      <c r="O262" s="70"/>
      <c r="P262" s="70"/>
    </row>
    <row r="263" spans="2:16" ht="12.75">
      <c r="B263" s="70"/>
      <c r="C263" s="70"/>
      <c r="D263" s="70"/>
      <c r="E263" s="70"/>
      <c r="F263" s="70"/>
      <c r="G263" s="70"/>
      <c r="H263" s="70"/>
      <c r="I263" s="70"/>
      <c r="J263" s="70"/>
      <c r="K263" s="70"/>
      <c r="L263" s="70"/>
      <c r="M263" s="70"/>
      <c r="N263" s="70"/>
      <c r="O263" s="70"/>
      <c r="P263" s="70"/>
    </row>
    <row r="264" spans="2:16" ht="12.75">
      <c r="B264" s="70"/>
      <c r="C264" s="70"/>
      <c r="D264" s="70"/>
      <c r="E264" s="70"/>
      <c r="F264" s="70"/>
      <c r="G264" s="70"/>
      <c r="H264" s="70"/>
      <c r="I264" s="70"/>
      <c r="J264" s="70"/>
      <c r="K264" s="70"/>
      <c r="L264" s="70"/>
      <c r="M264" s="70"/>
      <c r="N264" s="70"/>
      <c r="O264" s="70"/>
      <c r="P264" s="70"/>
    </row>
    <row r="265" spans="2:16" ht="12.75">
      <c r="B265" s="70"/>
      <c r="C265" s="70"/>
      <c r="D265" s="70"/>
      <c r="E265" s="70"/>
      <c r="F265" s="70"/>
      <c r="G265" s="70"/>
      <c r="H265" s="70"/>
      <c r="I265" s="70"/>
      <c r="J265" s="70"/>
      <c r="K265" s="70"/>
      <c r="L265" s="70"/>
      <c r="M265" s="70"/>
      <c r="N265" s="70"/>
      <c r="O265" s="70"/>
      <c r="P265" s="70"/>
    </row>
    <row r="266" spans="2:16" ht="12.75">
      <c r="B266" s="70"/>
      <c r="C266" s="70"/>
      <c r="D266" s="70"/>
      <c r="E266" s="70"/>
      <c r="F266" s="70"/>
      <c r="G266" s="70"/>
      <c r="H266" s="70"/>
      <c r="I266" s="70"/>
      <c r="J266" s="70"/>
      <c r="K266" s="70"/>
      <c r="L266" s="70"/>
      <c r="M266" s="70"/>
      <c r="N266" s="70"/>
      <c r="O266" s="70"/>
      <c r="P266" s="70"/>
    </row>
    <row r="267" spans="2:16" ht="12.75">
      <c r="B267" s="70"/>
      <c r="C267" s="70"/>
      <c r="D267" s="70"/>
      <c r="E267" s="70"/>
      <c r="F267" s="70"/>
      <c r="G267" s="70"/>
      <c r="H267" s="70"/>
      <c r="I267" s="70"/>
      <c r="J267" s="70"/>
      <c r="K267" s="70"/>
      <c r="L267" s="70"/>
      <c r="M267" s="70"/>
      <c r="N267" s="70"/>
      <c r="O267" s="70"/>
      <c r="P267" s="70"/>
    </row>
    <row r="268" spans="2:16" ht="12.75">
      <c r="B268" s="70"/>
      <c r="C268" s="70"/>
      <c r="D268" s="70"/>
      <c r="E268" s="70"/>
      <c r="F268" s="70"/>
      <c r="G268" s="70"/>
      <c r="H268" s="70"/>
      <c r="I268" s="70"/>
      <c r="J268" s="70"/>
      <c r="K268" s="70"/>
      <c r="L268" s="70"/>
      <c r="M268" s="70"/>
      <c r="N268" s="70"/>
      <c r="O268" s="70"/>
      <c r="P268" s="70"/>
    </row>
    <row r="269" spans="2:16" ht="12.75">
      <c r="B269" s="70"/>
      <c r="C269" s="70"/>
      <c r="D269" s="70"/>
      <c r="E269" s="70"/>
      <c r="F269" s="70"/>
      <c r="G269" s="70"/>
      <c r="H269" s="70"/>
      <c r="I269" s="70"/>
      <c r="J269" s="70"/>
      <c r="K269" s="70"/>
      <c r="L269" s="70"/>
      <c r="M269" s="70"/>
      <c r="N269" s="70"/>
      <c r="O269" s="70"/>
      <c r="P269" s="70"/>
    </row>
    <row r="270" spans="2:16" ht="12.75">
      <c r="B270" s="70"/>
      <c r="C270" s="70"/>
      <c r="D270" s="70"/>
      <c r="E270" s="70"/>
      <c r="F270" s="70"/>
      <c r="G270" s="70"/>
      <c r="H270" s="70"/>
      <c r="I270" s="70"/>
      <c r="J270" s="70"/>
      <c r="K270" s="70"/>
      <c r="L270" s="70"/>
      <c r="M270" s="70"/>
      <c r="N270" s="70"/>
      <c r="O270" s="70"/>
      <c r="P270" s="70"/>
    </row>
    <row r="271" spans="2:16" ht="12.75">
      <c r="B271" s="70"/>
      <c r="C271" s="70"/>
      <c r="D271" s="70"/>
      <c r="E271" s="70"/>
      <c r="F271" s="70"/>
      <c r="G271" s="70"/>
      <c r="H271" s="70"/>
      <c r="I271" s="70"/>
      <c r="J271" s="70"/>
      <c r="K271" s="70"/>
      <c r="L271" s="70"/>
      <c r="M271" s="70"/>
      <c r="N271" s="70"/>
      <c r="O271" s="70"/>
      <c r="P271" s="70"/>
    </row>
    <row r="272" spans="2:16" ht="12.75">
      <c r="B272" s="70"/>
      <c r="C272" s="70"/>
      <c r="D272" s="70"/>
      <c r="E272" s="70"/>
      <c r="F272" s="70"/>
      <c r="G272" s="70"/>
      <c r="H272" s="70"/>
      <c r="I272" s="70"/>
      <c r="J272" s="70"/>
      <c r="K272" s="70"/>
      <c r="L272" s="70"/>
      <c r="M272" s="70"/>
      <c r="N272" s="70"/>
      <c r="O272" s="70"/>
      <c r="P272" s="70"/>
    </row>
    <row r="273" spans="2:16" ht="12.75">
      <c r="B273" s="70"/>
      <c r="C273" s="70"/>
      <c r="D273" s="70"/>
      <c r="E273" s="70"/>
      <c r="F273" s="70"/>
      <c r="G273" s="70"/>
      <c r="H273" s="70"/>
      <c r="I273" s="70"/>
      <c r="J273" s="70"/>
      <c r="K273" s="70"/>
      <c r="L273" s="70"/>
      <c r="M273" s="70"/>
      <c r="N273" s="70"/>
      <c r="O273" s="70"/>
      <c r="P273" s="70"/>
    </row>
    <row r="274" spans="2:16" ht="12.75">
      <c r="B274" s="70"/>
      <c r="C274" s="70"/>
      <c r="D274" s="70"/>
      <c r="E274" s="70"/>
      <c r="F274" s="70"/>
      <c r="G274" s="70"/>
      <c r="H274" s="70"/>
      <c r="I274" s="70"/>
      <c r="J274" s="70"/>
      <c r="K274" s="70"/>
      <c r="L274" s="70"/>
      <c r="M274" s="70"/>
      <c r="N274" s="70"/>
      <c r="O274" s="70"/>
      <c r="P274" s="70"/>
    </row>
    <row r="275" spans="2:16" ht="12.75">
      <c r="B275" s="70"/>
      <c r="C275" s="70"/>
      <c r="D275" s="70"/>
      <c r="E275" s="70"/>
      <c r="F275" s="70"/>
      <c r="G275" s="70"/>
      <c r="H275" s="70"/>
      <c r="I275" s="70"/>
      <c r="J275" s="70"/>
      <c r="K275" s="70"/>
      <c r="L275" s="70"/>
      <c r="M275" s="70"/>
      <c r="N275" s="70"/>
      <c r="O275" s="70"/>
      <c r="P275" s="70"/>
    </row>
    <row r="276" spans="2:16" ht="12.75">
      <c r="B276" s="70"/>
      <c r="C276" s="70"/>
      <c r="D276" s="70"/>
      <c r="E276" s="70"/>
      <c r="F276" s="70"/>
      <c r="G276" s="70"/>
      <c r="H276" s="70"/>
      <c r="I276" s="70"/>
      <c r="J276" s="70"/>
      <c r="K276" s="70"/>
      <c r="L276" s="70"/>
      <c r="M276" s="70"/>
      <c r="N276" s="70"/>
      <c r="O276" s="70"/>
      <c r="P276" s="70"/>
    </row>
    <row r="277" spans="2:16" ht="12.75">
      <c r="B277" s="70"/>
      <c r="C277" s="70"/>
      <c r="D277" s="70"/>
      <c r="E277" s="70"/>
      <c r="F277" s="70"/>
      <c r="G277" s="70"/>
      <c r="H277" s="70"/>
      <c r="I277" s="70"/>
      <c r="J277" s="70"/>
      <c r="K277" s="70"/>
      <c r="L277" s="70"/>
      <c r="M277" s="70"/>
      <c r="N277" s="70"/>
      <c r="O277" s="70"/>
      <c r="P277" s="70"/>
    </row>
    <row r="278" spans="2:16" ht="12.75">
      <c r="B278" s="70"/>
      <c r="C278" s="70"/>
      <c r="D278" s="70"/>
      <c r="E278" s="70"/>
      <c r="F278" s="70"/>
      <c r="G278" s="70"/>
      <c r="H278" s="70"/>
      <c r="I278" s="70"/>
      <c r="J278" s="70"/>
      <c r="K278" s="70"/>
      <c r="L278" s="70"/>
      <c r="M278" s="70"/>
      <c r="N278" s="70"/>
      <c r="O278" s="70"/>
      <c r="P278" s="70"/>
    </row>
    <row r="279" spans="2:16" ht="12.75">
      <c r="B279" s="70"/>
      <c r="C279" s="70"/>
      <c r="D279" s="70"/>
      <c r="E279" s="70"/>
      <c r="F279" s="70"/>
      <c r="G279" s="70"/>
      <c r="H279" s="70"/>
      <c r="I279" s="70"/>
      <c r="J279" s="70"/>
      <c r="K279" s="70"/>
      <c r="L279" s="70"/>
      <c r="M279" s="70"/>
      <c r="N279" s="70"/>
      <c r="O279" s="70"/>
      <c r="P279" s="70"/>
    </row>
    <row r="280" spans="2:16" ht="12.75">
      <c r="B280" s="70"/>
      <c r="C280" s="70"/>
      <c r="D280" s="70"/>
      <c r="E280" s="70"/>
      <c r="F280" s="70"/>
      <c r="G280" s="70"/>
      <c r="H280" s="70"/>
      <c r="I280" s="70"/>
      <c r="J280" s="70"/>
      <c r="K280" s="70"/>
      <c r="L280" s="70"/>
      <c r="M280" s="70"/>
      <c r="N280" s="70"/>
      <c r="O280" s="70"/>
      <c r="P280" s="70"/>
    </row>
    <row r="281" spans="2:16" ht="12.75">
      <c r="B281" s="70"/>
      <c r="C281" s="70"/>
      <c r="D281" s="70"/>
      <c r="E281" s="70"/>
      <c r="F281" s="70"/>
      <c r="G281" s="70"/>
      <c r="H281" s="70"/>
      <c r="I281" s="70"/>
      <c r="J281" s="70"/>
      <c r="K281" s="70"/>
      <c r="L281" s="70"/>
      <c r="M281" s="70"/>
      <c r="N281" s="70"/>
      <c r="O281" s="70"/>
      <c r="P281" s="70"/>
    </row>
    <row r="282" spans="2:16" ht="12.75">
      <c r="B282" s="70"/>
      <c r="C282" s="70"/>
      <c r="D282" s="70"/>
      <c r="E282" s="70"/>
      <c r="F282" s="70"/>
      <c r="G282" s="70"/>
      <c r="H282" s="70"/>
      <c r="I282" s="70"/>
      <c r="J282" s="70"/>
      <c r="K282" s="70"/>
      <c r="L282" s="70"/>
      <c r="M282" s="70"/>
      <c r="N282" s="70"/>
      <c r="O282" s="70"/>
      <c r="P282" s="70"/>
    </row>
    <row r="283" spans="2:16" ht="12.75">
      <c r="B283" s="70"/>
      <c r="C283" s="70"/>
      <c r="D283" s="70"/>
      <c r="E283" s="70"/>
      <c r="F283" s="70"/>
      <c r="G283" s="70"/>
      <c r="H283" s="70"/>
      <c r="I283" s="70"/>
      <c r="J283" s="70"/>
      <c r="K283" s="70"/>
      <c r="L283" s="70"/>
      <c r="M283" s="70"/>
      <c r="N283" s="70"/>
      <c r="O283" s="70"/>
      <c r="P283" s="70"/>
    </row>
    <row r="284" spans="2:16" ht="12.75">
      <c r="B284" s="70"/>
      <c r="C284" s="70"/>
      <c r="D284" s="70"/>
      <c r="E284" s="70"/>
      <c r="F284" s="70"/>
      <c r="G284" s="70"/>
      <c r="H284" s="70"/>
      <c r="I284" s="70"/>
      <c r="J284" s="70"/>
      <c r="K284" s="70"/>
      <c r="L284" s="70"/>
      <c r="M284" s="70"/>
      <c r="N284" s="70"/>
      <c r="O284" s="70"/>
      <c r="P284" s="70"/>
    </row>
    <row r="285" spans="2:16" ht="12.75">
      <c r="B285" s="70"/>
      <c r="C285" s="70"/>
      <c r="D285" s="70"/>
      <c r="E285" s="70"/>
      <c r="F285" s="70"/>
      <c r="G285" s="70"/>
      <c r="H285" s="70"/>
      <c r="I285" s="70"/>
      <c r="J285" s="70"/>
      <c r="K285" s="70"/>
      <c r="L285" s="70"/>
      <c r="M285" s="70"/>
      <c r="N285" s="70"/>
      <c r="O285" s="70"/>
      <c r="P285" s="70"/>
    </row>
    <row r="286" spans="2:16" ht="12.75">
      <c r="B286" s="70"/>
      <c r="C286" s="70"/>
      <c r="D286" s="70"/>
      <c r="E286" s="70"/>
      <c r="F286" s="70"/>
      <c r="G286" s="70"/>
      <c r="H286" s="70"/>
      <c r="I286" s="70"/>
      <c r="J286" s="70"/>
      <c r="K286" s="70"/>
      <c r="L286" s="70"/>
      <c r="M286" s="70"/>
      <c r="N286" s="70"/>
      <c r="O286" s="70"/>
      <c r="P286" s="70"/>
    </row>
    <row r="287" spans="2:16" ht="12.75">
      <c r="B287" s="70"/>
      <c r="C287" s="70"/>
      <c r="D287" s="70"/>
      <c r="E287" s="70"/>
      <c r="F287" s="70"/>
      <c r="G287" s="70"/>
      <c r="H287" s="70"/>
      <c r="I287" s="70"/>
      <c r="J287" s="70"/>
      <c r="K287" s="70"/>
      <c r="L287" s="70"/>
      <c r="M287" s="70"/>
      <c r="N287" s="70"/>
      <c r="O287" s="70"/>
      <c r="P287" s="70"/>
    </row>
    <row r="288" spans="2:16" ht="12.75">
      <c r="B288" s="70"/>
      <c r="C288" s="70"/>
      <c r="D288" s="70"/>
      <c r="E288" s="70"/>
      <c r="F288" s="70"/>
      <c r="G288" s="70"/>
      <c r="H288" s="70"/>
      <c r="I288" s="70"/>
      <c r="J288" s="70"/>
      <c r="K288" s="70"/>
      <c r="L288" s="70"/>
      <c r="M288" s="70"/>
      <c r="N288" s="70"/>
      <c r="O288" s="70"/>
      <c r="P288" s="70"/>
    </row>
    <row r="289" spans="2:16" ht="12.75">
      <c r="B289" s="70"/>
      <c r="C289" s="70"/>
      <c r="D289" s="70"/>
      <c r="E289" s="70"/>
      <c r="F289" s="70"/>
      <c r="G289" s="70"/>
      <c r="H289" s="70"/>
      <c r="I289" s="70"/>
      <c r="J289" s="70"/>
      <c r="K289" s="70"/>
      <c r="L289" s="70"/>
      <c r="M289" s="70"/>
      <c r="N289" s="70"/>
      <c r="O289" s="70"/>
      <c r="P289" s="70"/>
    </row>
    <row r="290" spans="2:16" ht="12.75">
      <c r="B290" s="70"/>
      <c r="C290" s="70"/>
      <c r="D290" s="70"/>
      <c r="E290" s="70"/>
      <c r="F290" s="70"/>
      <c r="G290" s="70"/>
      <c r="H290" s="70"/>
      <c r="I290" s="70"/>
      <c r="J290" s="70"/>
      <c r="K290" s="70"/>
      <c r="L290" s="70"/>
      <c r="M290" s="70"/>
      <c r="N290" s="70"/>
      <c r="O290" s="70"/>
      <c r="P290" s="70"/>
    </row>
    <row r="291" spans="2:16" ht="12.75">
      <c r="B291" s="70"/>
      <c r="C291" s="70"/>
      <c r="D291" s="70"/>
      <c r="E291" s="70"/>
      <c r="F291" s="70"/>
      <c r="G291" s="70"/>
      <c r="H291" s="70"/>
      <c r="I291" s="70"/>
      <c r="J291" s="70"/>
      <c r="K291" s="70"/>
      <c r="L291" s="70"/>
      <c r="M291" s="70"/>
      <c r="N291" s="70"/>
      <c r="O291" s="70"/>
      <c r="P291" s="70"/>
    </row>
    <row r="292" spans="2:16" ht="12.75">
      <c r="B292" s="70"/>
      <c r="C292" s="70"/>
      <c r="D292" s="70"/>
      <c r="E292" s="70"/>
      <c r="F292" s="70"/>
      <c r="G292" s="70"/>
      <c r="H292" s="70"/>
      <c r="I292" s="70"/>
      <c r="J292" s="70"/>
      <c r="K292" s="70"/>
      <c r="L292" s="70"/>
      <c r="M292" s="70"/>
      <c r="N292" s="70"/>
      <c r="O292" s="70"/>
      <c r="P292" s="70"/>
    </row>
    <row r="293" spans="2:16" ht="12.75">
      <c r="B293" s="70"/>
      <c r="C293" s="70"/>
      <c r="D293" s="70"/>
      <c r="E293" s="70"/>
      <c r="F293" s="70"/>
      <c r="G293" s="70"/>
      <c r="H293" s="70"/>
      <c r="I293" s="70"/>
      <c r="J293" s="70"/>
      <c r="K293" s="70"/>
      <c r="L293" s="70"/>
      <c r="M293" s="70"/>
      <c r="N293" s="70"/>
      <c r="O293" s="70"/>
      <c r="P293" s="70"/>
    </row>
    <row r="294" spans="2:16" ht="12.75">
      <c r="B294" s="70"/>
      <c r="C294" s="70"/>
      <c r="D294" s="70"/>
      <c r="E294" s="70"/>
      <c r="F294" s="70"/>
      <c r="G294" s="70"/>
      <c r="H294" s="70"/>
      <c r="I294" s="70"/>
      <c r="J294" s="70"/>
      <c r="K294" s="70"/>
      <c r="L294" s="70"/>
      <c r="M294" s="70"/>
      <c r="N294" s="70"/>
      <c r="O294" s="70"/>
      <c r="P294" s="70"/>
    </row>
    <row r="295" spans="2:16" ht="12.75">
      <c r="B295" s="70"/>
      <c r="C295" s="70"/>
      <c r="D295" s="70"/>
      <c r="E295" s="70"/>
      <c r="F295" s="70"/>
      <c r="G295" s="70"/>
      <c r="H295" s="70"/>
      <c r="I295" s="70"/>
      <c r="J295" s="70"/>
      <c r="K295" s="70"/>
      <c r="L295" s="70"/>
      <c r="M295" s="70"/>
      <c r="N295" s="70"/>
      <c r="O295" s="70"/>
      <c r="P295" s="70"/>
    </row>
    <row r="296" spans="2:16" ht="12.75">
      <c r="B296" s="70"/>
      <c r="C296" s="70"/>
      <c r="D296" s="70"/>
      <c r="E296" s="70"/>
      <c r="F296" s="70"/>
      <c r="G296" s="70"/>
      <c r="H296" s="70"/>
      <c r="I296" s="70"/>
      <c r="J296" s="70"/>
      <c r="K296" s="70"/>
      <c r="L296" s="70"/>
      <c r="M296" s="70"/>
      <c r="N296" s="70"/>
      <c r="O296" s="70"/>
      <c r="P296" s="70"/>
    </row>
    <row r="297" spans="2:16" ht="12.75">
      <c r="B297" s="70"/>
      <c r="C297" s="70"/>
      <c r="D297" s="70"/>
      <c r="E297" s="70"/>
      <c r="F297" s="70"/>
      <c r="G297" s="70"/>
      <c r="H297" s="70"/>
      <c r="I297" s="70"/>
      <c r="J297" s="70"/>
      <c r="K297" s="70"/>
      <c r="L297" s="70"/>
      <c r="M297" s="70"/>
      <c r="N297" s="70"/>
      <c r="O297" s="70"/>
      <c r="P297" s="70"/>
    </row>
    <row r="298" spans="2:16" ht="12.75">
      <c r="B298" s="70"/>
      <c r="C298" s="70"/>
      <c r="D298" s="70"/>
      <c r="E298" s="70"/>
      <c r="F298" s="70"/>
      <c r="G298" s="70"/>
      <c r="H298" s="70"/>
      <c r="I298" s="70"/>
      <c r="J298" s="70"/>
      <c r="K298" s="70"/>
      <c r="L298" s="70"/>
      <c r="M298" s="70"/>
      <c r="N298" s="70"/>
      <c r="O298" s="70"/>
      <c r="P298" s="70"/>
    </row>
    <row r="299" spans="2:16" ht="12.75">
      <c r="B299" s="70"/>
      <c r="C299" s="70"/>
      <c r="D299" s="70"/>
      <c r="E299" s="70"/>
      <c r="F299" s="70"/>
      <c r="G299" s="70"/>
      <c r="H299" s="70"/>
      <c r="I299" s="70"/>
      <c r="J299" s="70"/>
      <c r="K299" s="70"/>
      <c r="L299" s="70"/>
      <c r="M299" s="70"/>
      <c r="N299" s="70"/>
      <c r="O299" s="70"/>
      <c r="P299" s="70"/>
    </row>
    <row r="300" spans="2:16" ht="12.75">
      <c r="B300" s="70"/>
      <c r="C300" s="70"/>
      <c r="D300" s="70"/>
      <c r="E300" s="70"/>
      <c r="F300" s="70"/>
      <c r="G300" s="70"/>
      <c r="H300" s="70"/>
      <c r="I300" s="70"/>
      <c r="J300" s="70"/>
      <c r="K300" s="70"/>
      <c r="L300" s="70"/>
      <c r="M300" s="70"/>
      <c r="N300" s="70"/>
      <c r="O300" s="70"/>
      <c r="P300" s="70"/>
    </row>
    <row r="301" spans="2:16" ht="12.75">
      <c r="B301" s="70"/>
      <c r="C301" s="70"/>
      <c r="D301" s="70"/>
      <c r="E301" s="70"/>
      <c r="F301" s="70"/>
      <c r="G301" s="70"/>
      <c r="H301" s="70"/>
      <c r="I301" s="70"/>
      <c r="J301" s="70"/>
      <c r="K301" s="70"/>
      <c r="L301" s="70"/>
      <c r="M301" s="70"/>
      <c r="N301" s="70"/>
      <c r="O301" s="70"/>
      <c r="P301" s="70"/>
    </row>
    <row r="302" spans="2:16" ht="12.75">
      <c r="B302" s="70"/>
      <c r="C302" s="70"/>
      <c r="D302" s="70"/>
      <c r="E302" s="70"/>
      <c r="F302" s="70"/>
      <c r="G302" s="70"/>
      <c r="H302" s="70"/>
      <c r="I302" s="70"/>
      <c r="J302" s="70"/>
      <c r="K302" s="70"/>
      <c r="L302" s="70"/>
      <c r="M302" s="70"/>
      <c r="N302" s="70"/>
      <c r="O302" s="70"/>
      <c r="P302" s="70"/>
    </row>
    <row r="303" spans="2:16" ht="12.75">
      <c r="B303" s="70"/>
      <c r="C303" s="70"/>
      <c r="D303" s="70"/>
      <c r="E303" s="70"/>
      <c r="F303" s="70"/>
      <c r="G303" s="70"/>
      <c r="H303" s="70"/>
      <c r="I303" s="70"/>
      <c r="J303" s="70"/>
      <c r="K303" s="70"/>
      <c r="L303" s="70"/>
      <c r="M303" s="70"/>
      <c r="N303" s="70"/>
      <c r="O303" s="70"/>
      <c r="P303" s="70"/>
    </row>
    <row r="304" spans="2:16" ht="12.75">
      <c r="B304" s="70"/>
      <c r="C304" s="70"/>
      <c r="D304" s="70"/>
      <c r="E304" s="70"/>
      <c r="F304" s="70"/>
      <c r="G304" s="70"/>
      <c r="H304" s="70"/>
      <c r="I304" s="70"/>
      <c r="J304" s="70"/>
      <c r="K304" s="70"/>
      <c r="L304" s="70"/>
      <c r="M304" s="70"/>
      <c r="N304" s="70"/>
      <c r="O304" s="70"/>
      <c r="P304" s="70"/>
    </row>
    <row r="305" spans="2:16" ht="12.75">
      <c r="B305" s="70"/>
      <c r="C305" s="70"/>
      <c r="D305" s="70"/>
      <c r="E305" s="70"/>
      <c r="F305" s="70"/>
      <c r="G305" s="70"/>
      <c r="H305" s="70"/>
      <c r="I305" s="70"/>
      <c r="J305" s="70"/>
      <c r="K305" s="70"/>
      <c r="L305" s="70"/>
      <c r="M305" s="70"/>
      <c r="N305" s="70"/>
      <c r="O305" s="70"/>
      <c r="P305" s="70"/>
    </row>
    <row r="306" spans="2:16" ht="12.75">
      <c r="B306" s="70"/>
      <c r="C306" s="70"/>
      <c r="D306" s="70"/>
      <c r="E306" s="70"/>
      <c r="F306" s="70"/>
      <c r="G306" s="70"/>
      <c r="H306" s="70"/>
      <c r="I306" s="70"/>
      <c r="J306" s="70"/>
      <c r="K306" s="70"/>
      <c r="L306" s="70"/>
      <c r="M306" s="70"/>
      <c r="N306" s="70"/>
      <c r="O306" s="70"/>
      <c r="P306" s="70"/>
    </row>
    <row r="307" spans="2:16" ht="12.75">
      <c r="B307" s="70"/>
      <c r="C307" s="70"/>
      <c r="D307" s="70"/>
      <c r="E307" s="70"/>
      <c r="F307" s="70"/>
      <c r="G307" s="70"/>
      <c r="H307" s="70"/>
      <c r="I307" s="70"/>
      <c r="J307" s="70"/>
      <c r="K307" s="70"/>
      <c r="L307" s="70"/>
      <c r="M307" s="70"/>
      <c r="N307" s="70"/>
      <c r="O307" s="70"/>
      <c r="P307" s="70"/>
    </row>
    <row r="308" spans="2:16" ht="12.75">
      <c r="B308" s="70"/>
      <c r="C308" s="70"/>
      <c r="D308" s="70"/>
      <c r="E308" s="70"/>
      <c r="F308" s="70"/>
      <c r="G308" s="70"/>
      <c r="H308" s="70"/>
      <c r="I308" s="70"/>
      <c r="J308" s="70"/>
      <c r="K308" s="70"/>
      <c r="L308" s="70"/>
      <c r="M308" s="70"/>
      <c r="N308" s="70"/>
      <c r="O308" s="70"/>
      <c r="P308" s="70"/>
    </row>
    <row r="309" spans="2:16" ht="12.75">
      <c r="B309" s="70"/>
      <c r="C309" s="70"/>
      <c r="D309" s="70"/>
      <c r="E309" s="70"/>
      <c r="F309" s="70"/>
      <c r="G309" s="70"/>
      <c r="H309" s="70"/>
      <c r="I309" s="70"/>
      <c r="J309" s="70"/>
      <c r="K309" s="70"/>
      <c r="L309" s="70"/>
      <c r="M309" s="70"/>
      <c r="N309" s="70"/>
      <c r="O309" s="70"/>
      <c r="P309" s="70"/>
    </row>
    <row r="310" spans="2:16" ht="12.75">
      <c r="B310" s="70"/>
      <c r="C310" s="70"/>
      <c r="D310" s="70"/>
      <c r="E310" s="70"/>
      <c r="F310" s="70"/>
      <c r="G310" s="70"/>
      <c r="H310" s="70"/>
      <c r="I310" s="70"/>
      <c r="J310" s="70"/>
      <c r="K310" s="70"/>
      <c r="L310" s="70"/>
      <c r="M310" s="70"/>
      <c r="N310" s="70"/>
      <c r="O310" s="70"/>
      <c r="P310" s="70"/>
    </row>
    <row r="311" spans="2:16" ht="12.75">
      <c r="B311" s="70"/>
      <c r="C311" s="70"/>
      <c r="D311" s="70"/>
      <c r="E311" s="70"/>
      <c r="F311" s="70"/>
      <c r="G311" s="70"/>
      <c r="H311" s="70"/>
      <c r="I311" s="70"/>
      <c r="J311" s="70"/>
      <c r="K311" s="70"/>
      <c r="L311" s="70"/>
      <c r="M311" s="70"/>
      <c r="N311" s="70"/>
      <c r="O311" s="70"/>
      <c r="P311" s="70"/>
    </row>
    <row r="312" spans="2:16" ht="12.75">
      <c r="B312" s="70"/>
      <c r="C312" s="70"/>
      <c r="D312" s="70"/>
      <c r="E312" s="70"/>
      <c r="F312" s="70"/>
      <c r="G312" s="70"/>
      <c r="H312" s="70"/>
      <c r="I312" s="70"/>
      <c r="J312" s="70"/>
      <c r="K312" s="70"/>
      <c r="L312" s="70"/>
      <c r="M312" s="70"/>
      <c r="N312" s="70"/>
      <c r="O312" s="70"/>
      <c r="P312" s="70"/>
    </row>
    <row r="313" spans="2:16" ht="12.75">
      <c r="B313" s="70"/>
      <c r="C313" s="70"/>
      <c r="D313" s="70"/>
      <c r="E313" s="70"/>
      <c r="F313" s="70"/>
      <c r="G313" s="70"/>
      <c r="H313" s="70"/>
      <c r="I313" s="70"/>
      <c r="J313" s="70"/>
      <c r="K313" s="70"/>
      <c r="L313" s="70"/>
      <c r="M313" s="70"/>
      <c r="N313" s="70"/>
      <c r="O313" s="70"/>
      <c r="P313" s="70"/>
    </row>
  </sheetData>
  <sheetProtection sheet="1" objects="1" scenarios="1" formatColumns="0" formatRows="0"/>
  <mergeCells count="39">
    <mergeCell ref="G99:G100"/>
    <mergeCell ref="D98:D100"/>
    <mergeCell ref="C99:C100"/>
    <mergeCell ref="E99:E100"/>
    <mergeCell ref="F99:F100"/>
    <mergeCell ref="F98:G98"/>
    <mergeCell ref="D81:D83"/>
    <mergeCell ref="C82:C83"/>
    <mergeCell ref="E82:E83"/>
    <mergeCell ref="F82:F83"/>
    <mergeCell ref="F81:G81"/>
    <mergeCell ref="G82:G83"/>
    <mergeCell ref="D64:D66"/>
    <mergeCell ref="C65:C66"/>
    <mergeCell ref="E65:E66"/>
    <mergeCell ref="F65:F66"/>
    <mergeCell ref="F64:G64"/>
    <mergeCell ref="G65:G66"/>
    <mergeCell ref="G31:G32"/>
    <mergeCell ref="D47:D49"/>
    <mergeCell ref="C48:C49"/>
    <mergeCell ref="E48:E49"/>
    <mergeCell ref="F48:F49"/>
    <mergeCell ref="F47:G47"/>
    <mergeCell ref="G48:G49"/>
    <mergeCell ref="F30:G30"/>
    <mergeCell ref="C14:C15"/>
    <mergeCell ref="D13:D15"/>
    <mergeCell ref="E14:E15"/>
    <mergeCell ref="F14:F15"/>
    <mergeCell ref="G14:G15"/>
    <mergeCell ref="D30:D32"/>
    <mergeCell ref="C31:C32"/>
    <mergeCell ref="E31:E32"/>
    <mergeCell ref="F31:F32"/>
    <mergeCell ref="H6:N9"/>
    <mergeCell ref="C6:F6"/>
    <mergeCell ref="C8:D8"/>
    <mergeCell ref="F13:G13"/>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12"/>
  <dimension ref="B1:D189"/>
  <sheetViews>
    <sheetView showGridLines="0" showRowColHeaders="0" workbookViewId="0" topLeftCell="A1">
      <pane ySplit="1" topLeftCell="BM2" activePane="bottomLeft" state="frozen"/>
      <selection pane="topLeft" activeCell="A1" sqref="A1"/>
      <selection pane="bottomLeft" activeCell="D3" sqref="D3"/>
    </sheetView>
  </sheetViews>
  <sheetFormatPr defaultColWidth="9.140625" defaultRowHeight="12.75"/>
  <cols>
    <col min="1" max="1" width="2.140625" style="0" customWidth="1"/>
    <col min="2" max="2" width="43.421875" style="6" customWidth="1"/>
    <col min="3" max="3" width="41.421875" style="6" customWidth="1"/>
  </cols>
  <sheetData>
    <row r="1" spans="2:3" ht="12.75">
      <c r="B1" s="7" t="s">
        <v>10</v>
      </c>
      <c r="C1" s="7" t="s">
        <v>11</v>
      </c>
    </row>
    <row r="2" spans="2:3" ht="12.75">
      <c r="B2" s="4">
        <v>50000</v>
      </c>
      <c r="C2" s="4" t="s">
        <v>12</v>
      </c>
    </row>
    <row r="3" spans="2:3" ht="12.75">
      <c r="B3" s="4">
        <v>51285</v>
      </c>
      <c r="C3" s="4" t="s">
        <v>13</v>
      </c>
    </row>
    <row r="4" spans="2:3" ht="12.75">
      <c r="B4" s="4">
        <v>51796</v>
      </c>
      <c r="C4" s="4" t="s">
        <v>14</v>
      </c>
    </row>
    <row r="5" spans="2:3" ht="12.75">
      <c r="B5" s="4">
        <v>53963</v>
      </c>
      <c r="C5" s="4" t="s">
        <v>15</v>
      </c>
    </row>
    <row r="6" spans="2:3" ht="12.75">
      <c r="B6" s="4">
        <v>56235</v>
      </c>
      <c r="C6" s="4" t="s">
        <v>16</v>
      </c>
    </row>
    <row r="7" spans="2:3" ht="12.75">
      <c r="B7" s="4">
        <v>56382</v>
      </c>
      <c r="C7" s="4" t="s">
        <v>17</v>
      </c>
    </row>
    <row r="8" spans="2:3" ht="12.75">
      <c r="B8" s="4">
        <v>57147</v>
      </c>
      <c r="C8" s="4" t="s">
        <v>18</v>
      </c>
    </row>
    <row r="9" spans="2:3" ht="12.75">
      <c r="B9" s="4">
        <v>57578</v>
      </c>
      <c r="C9" s="4" t="s">
        <v>19</v>
      </c>
    </row>
    <row r="10" spans="2:3" ht="12.75">
      <c r="B10" s="4">
        <v>57749</v>
      </c>
      <c r="C10" s="4" t="s">
        <v>20</v>
      </c>
    </row>
    <row r="11" spans="2:3" ht="12.75">
      <c r="B11" s="4">
        <v>58899</v>
      </c>
      <c r="C11" s="4" t="s">
        <v>21</v>
      </c>
    </row>
    <row r="12" spans="2:3" ht="12.75">
      <c r="B12" s="4">
        <v>59892</v>
      </c>
      <c r="C12" s="4" t="s">
        <v>22</v>
      </c>
    </row>
    <row r="13" spans="2:3" ht="12.75">
      <c r="B13" s="4">
        <v>60117</v>
      </c>
      <c r="C13" s="4" t="s">
        <v>23</v>
      </c>
    </row>
    <row r="14" spans="2:3" ht="12.75">
      <c r="B14" s="4">
        <v>60344</v>
      </c>
      <c r="C14" s="4" t="s">
        <v>24</v>
      </c>
    </row>
    <row r="15" spans="2:3" ht="12.75">
      <c r="B15" s="4">
        <v>60355</v>
      </c>
      <c r="C15" s="4" t="s">
        <v>25</v>
      </c>
    </row>
    <row r="16" spans="2:3" ht="12.75">
      <c r="B16" s="4">
        <v>62533</v>
      </c>
      <c r="C16" s="4" t="s">
        <v>26</v>
      </c>
    </row>
    <row r="17" spans="2:3" ht="12.75">
      <c r="B17" s="4">
        <v>62737</v>
      </c>
      <c r="C17" s="4" t="s">
        <v>27</v>
      </c>
    </row>
    <row r="18" spans="2:3" ht="12.75">
      <c r="B18" s="4">
        <v>62759</v>
      </c>
      <c r="C18" s="4" t="s">
        <v>28</v>
      </c>
    </row>
    <row r="19" spans="2:3" ht="12.75">
      <c r="B19" s="4">
        <v>63252</v>
      </c>
      <c r="C19" s="4" t="s">
        <v>29</v>
      </c>
    </row>
    <row r="20" spans="2:3" ht="12.75">
      <c r="B20" s="4">
        <v>64675</v>
      </c>
      <c r="C20" s="4" t="s">
        <v>30</v>
      </c>
    </row>
    <row r="21" spans="2:3" ht="12.75">
      <c r="B21" s="4">
        <v>67561</v>
      </c>
      <c r="C21" s="4" t="s">
        <v>31</v>
      </c>
    </row>
    <row r="22" spans="2:3" ht="12.75">
      <c r="B22" s="4">
        <v>67663</v>
      </c>
      <c r="C22" s="4" t="s">
        <v>32</v>
      </c>
    </row>
    <row r="23" spans="2:3" ht="12.75">
      <c r="B23" s="4">
        <v>67721</v>
      </c>
      <c r="C23" s="4" t="s">
        <v>33</v>
      </c>
    </row>
    <row r="24" spans="2:3" ht="12.75">
      <c r="B24" s="4">
        <v>68122</v>
      </c>
      <c r="C24" s="4" t="s">
        <v>34</v>
      </c>
    </row>
    <row r="25" spans="2:3" ht="12.75">
      <c r="B25" s="4">
        <v>71432</v>
      </c>
      <c r="C25" s="4" t="s">
        <v>35</v>
      </c>
    </row>
    <row r="26" spans="2:3" ht="12.75">
      <c r="B26" s="4">
        <v>71556</v>
      </c>
      <c r="C26" s="4" t="s">
        <v>36</v>
      </c>
    </row>
    <row r="27" spans="2:3" ht="12.75">
      <c r="B27" s="4">
        <v>72435</v>
      </c>
      <c r="C27" s="4" t="s">
        <v>37</v>
      </c>
    </row>
    <row r="28" spans="2:3" ht="12.75">
      <c r="B28" s="4">
        <v>74839</v>
      </c>
      <c r="C28" s="4" t="s">
        <v>38</v>
      </c>
    </row>
    <row r="29" spans="2:3" ht="12.75">
      <c r="B29" s="4">
        <v>74873</v>
      </c>
      <c r="C29" s="4" t="s">
        <v>39</v>
      </c>
    </row>
    <row r="30" spans="2:3" ht="12.75">
      <c r="B30" s="4">
        <v>74884</v>
      </c>
      <c r="C30" s="4" t="s">
        <v>40</v>
      </c>
    </row>
    <row r="31" spans="2:3" ht="12.75">
      <c r="B31" s="4">
        <v>75003</v>
      </c>
      <c r="C31" s="4" t="s">
        <v>41</v>
      </c>
    </row>
    <row r="32" spans="2:3" ht="12.75">
      <c r="B32" s="4">
        <v>75014</v>
      </c>
      <c r="C32" s="4" t="s">
        <v>42</v>
      </c>
    </row>
    <row r="33" spans="2:3" ht="12.75">
      <c r="B33" s="4">
        <v>75058</v>
      </c>
      <c r="C33" s="4" t="s">
        <v>43</v>
      </c>
    </row>
    <row r="34" spans="2:3" ht="12.75">
      <c r="B34" s="4">
        <v>75070</v>
      </c>
      <c r="C34" s="4" t="s">
        <v>44</v>
      </c>
    </row>
    <row r="35" spans="2:3" ht="12.75">
      <c r="B35" s="4">
        <v>75092</v>
      </c>
      <c r="C35" s="4" t="s">
        <v>45</v>
      </c>
    </row>
    <row r="36" spans="2:3" ht="12.75">
      <c r="B36" s="4">
        <v>75150</v>
      </c>
      <c r="C36" s="4" t="s">
        <v>46</v>
      </c>
    </row>
    <row r="37" spans="2:3" ht="12.75">
      <c r="B37" s="4">
        <v>75218</v>
      </c>
      <c r="C37" s="4" t="s">
        <v>47</v>
      </c>
    </row>
    <row r="38" spans="2:3" ht="12.75">
      <c r="B38" s="4">
        <v>75252</v>
      </c>
      <c r="C38" s="4" t="s">
        <v>48</v>
      </c>
    </row>
    <row r="39" spans="2:3" ht="12.75">
      <c r="B39" s="4">
        <v>75343</v>
      </c>
      <c r="C39" s="4" t="s">
        <v>49</v>
      </c>
    </row>
    <row r="40" spans="2:3" ht="12.75">
      <c r="B40" s="4">
        <v>75354</v>
      </c>
      <c r="C40" s="4" t="s">
        <v>50</v>
      </c>
    </row>
    <row r="41" spans="2:3" ht="12.75">
      <c r="B41" s="4">
        <v>75445</v>
      </c>
      <c r="C41" s="4" t="s">
        <v>51</v>
      </c>
    </row>
    <row r="42" spans="2:3" ht="12.75">
      <c r="B42" s="4">
        <v>75558</v>
      </c>
      <c r="C42" s="4" t="s">
        <v>52</v>
      </c>
    </row>
    <row r="43" spans="2:3" ht="12.75">
      <c r="B43" s="4">
        <v>75569</v>
      </c>
      <c r="C43" s="4" t="s">
        <v>53</v>
      </c>
    </row>
    <row r="44" spans="2:3" ht="12.75">
      <c r="B44" s="4">
        <v>76448</v>
      </c>
      <c r="C44" s="4" t="s">
        <v>54</v>
      </c>
    </row>
    <row r="45" spans="2:3" ht="12.75">
      <c r="B45" s="4">
        <v>77474</v>
      </c>
      <c r="C45" s="4" t="s">
        <v>55</v>
      </c>
    </row>
    <row r="46" spans="2:3" ht="12.75">
      <c r="B46" s="4">
        <v>77781</v>
      </c>
      <c r="C46" s="4" t="s">
        <v>56</v>
      </c>
    </row>
    <row r="47" spans="2:3" ht="12.75">
      <c r="B47" s="4">
        <v>78591</v>
      </c>
      <c r="C47" s="4" t="s">
        <v>57</v>
      </c>
    </row>
    <row r="48" spans="2:3" ht="12.75">
      <c r="B48" s="4">
        <v>78875</v>
      </c>
      <c r="C48" s="4" t="s">
        <v>58</v>
      </c>
    </row>
    <row r="49" spans="2:4" ht="12.75">
      <c r="B49" s="8">
        <v>78933</v>
      </c>
      <c r="C49" s="8" t="s">
        <v>59</v>
      </c>
      <c r="D49" t="s">
        <v>60</v>
      </c>
    </row>
    <row r="50" spans="2:3" ht="12.75">
      <c r="B50" s="4">
        <v>79005</v>
      </c>
      <c r="C50" s="4" t="s">
        <v>61</v>
      </c>
    </row>
    <row r="51" spans="2:3" ht="12.75">
      <c r="B51" s="4">
        <v>79016</v>
      </c>
      <c r="C51" s="4" t="s">
        <v>62</v>
      </c>
    </row>
    <row r="52" spans="2:3" ht="12.75">
      <c r="B52" s="4">
        <v>79061</v>
      </c>
      <c r="C52" s="4" t="s">
        <v>63</v>
      </c>
    </row>
    <row r="53" spans="2:3" ht="12.75">
      <c r="B53" s="4">
        <v>79107</v>
      </c>
      <c r="C53" s="4" t="s">
        <v>64</v>
      </c>
    </row>
    <row r="54" spans="2:3" ht="12.75">
      <c r="B54" s="4">
        <v>79118</v>
      </c>
      <c r="C54" s="4" t="s">
        <v>65</v>
      </c>
    </row>
    <row r="55" spans="2:3" ht="12.75">
      <c r="B55" s="4">
        <v>79345</v>
      </c>
      <c r="C55" s="4" t="s">
        <v>66</v>
      </c>
    </row>
    <row r="56" spans="2:3" ht="12.75">
      <c r="B56" s="4">
        <v>79447</v>
      </c>
      <c r="C56" s="4" t="s">
        <v>67</v>
      </c>
    </row>
    <row r="57" spans="2:3" ht="12.75">
      <c r="B57" s="4">
        <v>79469</v>
      </c>
      <c r="C57" s="4" t="s">
        <v>68</v>
      </c>
    </row>
    <row r="58" spans="2:3" ht="12.75">
      <c r="B58" s="4">
        <v>80626</v>
      </c>
      <c r="C58" s="4" t="s">
        <v>69</v>
      </c>
    </row>
    <row r="59" spans="2:3" ht="12.75">
      <c r="B59" s="4">
        <v>82688</v>
      </c>
      <c r="C59" s="4" t="s">
        <v>70</v>
      </c>
    </row>
    <row r="60" spans="2:3" ht="12.75">
      <c r="B60" s="4">
        <v>84742</v>
      </c>
      <c r="C60" s="4" t="s">
        <v>71</v>
      </c>
    </row>
    <row r="61" spans="2:3" ht="12.75">
      <c r="B61" s="4">
        <v>85449</v>
      </c>
      <c r="C61" s="4" t="s">
        <v>72</v>
      </c>
    </row>
    <row r="62" spans="2:3" ht="12.75">
      <c r="B62" s="4">
        <v>87683</v>
      </c>
      <c r="C62" s="4" t="s">
        <v>73</v>
      </c>
    </row>
    <row r="63" spans="2:3" ht="12.75">
      <c r="B63" s="4">
        <v>87865</v>
      </c>
      <c r="C63" s="4" t="s">
        <v>74</v>
      </c>
    </row>
    <row r="64" spans="2:3" ht="12.75">
      <c r="B64" s="4">
        <v>88062</v>
      </c>
      <c r="C64" s="4" t="s">
        <v>75</v>
      </c>
    </row>
    <row r="65" spans="2:3" ht="12.75">
      <c r="B65" s="4">
        <v>90040</v>
      </c>
      <c r="C65" s="4" t="s">
        <v>76</v>
      </c>
    </row>
    <row r="66" spans="2:3" ht="12.75">
      <c r="B66" s="4">
        <v>91203</v>
      </c>
      <c r="C66" s="4" t="s">
        <v>77</v>
      </c>
    </row>
    <row r="67" spans="2:3" ht="12.75">
      <c r="B67" s="4">
        <v>91225</v>
      </c>
      <c r="C67" s="4" t="s">
        <v>78</v>
      </c>
    </row>
    <row r="68" spans="2:3" ht="12.75">
      <c r="B68" s="4">
        <v>91941</v>
      </c>
      <c r="C68" s="4" t="s">
        <v>79</v>
      </c>
    </row>
    <row r="69" spans="2:3" ht="12.75">
      <c r="B69" s="4">
        <v>92524</v>
      </c>
      <c r="C69" s="4" t="s">
        <v>80</v>
      </c>
    </row>
    <row r="70" spans="2:3" ht="12.75">
      <c r="B70" s="4">
        <v>92671</v>
      </c>
      <c r="C70" s="4" t="s">
        <v>81</v>
      </c>
    </row>
    <row r="71" spans="2:3" ht="12.75">
      <c r="B71" s="4">
        <v>92875</v>
      </c>
      <c r="C71" s="4" t="s">
        <v>82</v>
      </c>
    </row>
    <row r="72" spans="2:3" ht="12.75">
      <c r="B72" s="4">
        <v>92933</v>
      </c>
      <c r="C72" s="4" t="s">
        <v>83</v>
      </c>
    </row>
    <row r="73" spans="2:3" ht="12.75">
      <c r="B73" s="4">
        <v>94757</v>
      </c>
      <c r="C73" s="4" t="s">
        <v>84</v>
      </c>
    </row>
    <row r="74" spans="2:3" ht="12.75">
      <c r="B74" s="4">
        <v>95476</v>
      </c>
      <c r="C74" s="4" t="s">
        <v>85</v>
      </c>
    </row>
    <row r="75" spans="2:3" ht="12.75">
      <c r="B75" s="4">
        <v>95487</v>
      </c>
      <c r="C75" s="4" t="s">
        <v>86</v>
      </c>
    </row>
    <row r="76" spans="2:3" ht="12.75">
      <c r="B76" s="4">
        <v>95534</v>
      </c>
      <c r="C76" s="4" t="s">
        <v>87</v>
      </c>
    </row>
    <row r="77" spans="2:3" ht="12.75">
      <c r="B77" s="4">
        <v>95807</v>
      </c>
      <c r="C77" s="4" t="s">
        <v>88</v>
      </c>
    </row>
    <row r="78" spans="2:3" ht="12.75">
      <c r="B78" s="4">
        <v>95954</v>
      </c>
      <c r="C78" s="4" t="s">
        <v>89</v>
      </c>
    </row>
    <row r="79" spans="2:3" ht="12.75">
      <c r="B79" s="4">
        <v>96093</v>
      </c>
      <c r="C79" s="4" t="s">
        <v>90</v>
      </c>
    </row>
    <row r="80" spans="2:3" ht="12.75">
      <c r="B80" s="4">
        <v>96128</v>
      </c>
      <c r="C80" s="4" t="s">
        <v>91</v>
      </c>
    </row>
    <row r="81" spans="2:3" ht="12.75">
      <c r="B81" s="4">
        <v>96457</v>
      </c>
      <c r="C81" s="4" t="s">
        <v>92</v>
      </c>
    </row>
    <row r="82" spans="2:3" ht="12.75">
      <c r="B82" s="4">
        <v>98077</v>
      </c>
      <c r="C82" s="4" t="s">
        <v>93</v>
      </c>
    </row>
    <row r="83" spans="2:3" ht="12.75">
      <c r="B83" s="4">
        <v>98828</v>
      </c>
      <c r="C83" s="4" t="s">
        <v>94</v>
      </c>
    </row>
    <row r="84" spans="2:3" ht="12.75">
      <c r="B84" s="4">
        <v>98862</v>
      </c>
      <c r="C84" s="4" t="s">
        <v>95</v>
      </c>
    </row>
    <row r="85" spans="2:3" ht="12.75">
      <c r="B85" s="4">
        <v>98953</v>
      </c>
      <c r="C85" s="4" t="s">
        <v>96</v>
      </c>
    </row>
    <row r="86" spans="2:3" ht="12.75">
      <c r="B86" s="4">
        <v>100027</v>
      </c>
      <c r="C86" s="4" t="s">
        <v>97</v>
      </c>
    </row>
    <row r="87" spans="2:3" ht="12.75">
      <c r="B87" s="4">
        <v>100414</v>
      </c>
      <c r="C87" s="4" t="s">
        <v>98</v>
      </c>
    </row>
    <row r="88" spans="2:3" ht="12.75">
      <c r="B88" s="4">
        <v>100425</v>
      </c>
      <c r="C88" s="4" t="s">
        <v>99</v>
      </c>
    </row>
    <row r="89" spans="2:3" ht="12.75">
      <c r="B89" s="4">
        <v>100447</v>
      </c>
      <c r="C89" s="4" t="s">
        <v>100</v>
      </c>
    </row>
    <row r="90" spans="2:3" ht="12.75">
      <c r="B90" s="4">
        <v>101144</v>
      </c>
      <c r="C90" s="4" t="s">
        <v>101</v>
      </c>
    </row>
    <row r="91" spans="2:3" ht="12.75">
      <c r="B91" s="4">
        <v>101688</v>
      </c>
      <c r="C91" s="4" t="s">
        <v>102</v>
      </c>
    </row>
    <row r="92" spans="2:3" ht="12.75">
      <c r="B92" s="4">
        <v>101779</v>
      </c>
      <c r="C92" s="4" t="s">
        <v>103</v>
      </c>
    </row>
    <row r="93" spans="2:3" ht="12.75">
      <c r="B93" s="4">
        <v>106423</v>
      </c>
      <c r="C93" s="4" t="s">
        <v>104</v>
      </c>
    </row>
    <row r="94" spans="2:3" ht="12.75">
      <c r="B94" s="4">
        <v>106445</v>
      </c>
      <c r="C94" s="4" t="s">
        <v>105</v>
      </c>
    </row>
    <row r="95" spans="2:3" ht="12.75">
      <c r="B95" s="4">
        <v>106467</v>
      </c>
      <c r="C95" s="4" t="s">
        <v>106</v>
      </c>
    </row>
    <row r="96" spans="2:3" ht="12.75">
      <c r="B96" s="4">
        <v>106503</v>
      </c>
      <c r="C96" s="4" t="s">
        <v>107</v>
      </c>
    </row>
    <row r="97" spans="2:3" ht="12.75">
      <c r="B97" s="4">
        <v>106514</v>
      </c>
      <c r="C97" s="4" t="s">
        <v>108</v>
      </c>
    </row>
    <row r="98" spans="2:3" ht="12.75">
      <c r="B98" s="4">
        <v>106887</v>
      </c>
      <c r="C98" s="4" t="s">
        <v>109</v>
      </c>
    </row>
    <row r="99" spans="2:3" ht="12.75">
      <c r="B99" s="4">
        <v>106898</v>
      </c>
      <c r="C99" s="4" t="s">
        <v>110</v>
      </c>
    </row>
    <row r="100" spans="2:3" ht="12.75">
      <c r="B100" s="4">
        <v>106934</v>
      </c>
      <c r="C100" s="4" t="s">
        <v>111</v>
      </c>
    </row>
    <row r="101" spans="2:3" ht="12.75">
      <c r="B101" s="4">
        <v>106990</v>
      </c>
      <c r="C101" s="4" t="s">
        <v>112</v>
      </c>
    </row>
    <row r="102" spans="2:3" ht="12.75">
      <c r="B102" s="4">
        <v>107028</v>
      </c>
      <c r="C102" s="4" t="s">
        <v>113</v>
      </c>
    </row>
    <row r="103" spans="2:3" ht="12.75">
      <c r="B103" s="4">
        <v>107051</v>
      </c>
      <c r="C103" s="4" t="s">
        <v>114</v>
      </c>
    </row>
    <row r="104" spans="2:3" ht="12.75">
      <c r="B104" s="4">
        <v>107062</v>
      </c>
      <c r="C104" s="4" t="s">
        <v>115</v>
      </c>
    </row>
    <row r="105" spans="2:3" ht="12.75">
      <c r="B105" s="4">
        <v>107131</v>
      </c>
      <c r="C105" s="4" t="s">
        <v>116</v>
      </c>
    </row>
    <row r="106" spans="2:3" ht="12.75">
      <c r="B106" s="4">
        <v>107211</v>
      </c>
      <c r="C106" s="4" t="s">
        <v>117</v>
      </c>
    </row>
    <row r="107" spans="2:3" ht="12.75">
      <c r="B107" s="4">
        <v>107302</v>
      </c>
      <c r="C107" s="4" t="s">
        <v>118</v>
      </c>
    </row>
    <row r="108" spans="2:3" ht="12.75">
      <c r="B108" s="4">
        <v>108054</v>
      </c>
      <c r="C108" s="4" t="s">
        <v>119</v>
      </c>
    </row>
    <row r="109" spans="2:3" ht="12.75">
      <c r="B109" s="4">
        <v>108101</v>
      </c>
      <c r="C109" s="4" t="s">
        <v>120</v>
      </c>
    </row>
    <row r="110" spans="2:3" ht="12.75">
      <c r="B110" s="4">
        <v>108316</v>
      </c>
      <c r="C110" s="4" t="s">
        <v>121</v>
      </c>
    </row>
    <row r="111" spans="2:3" ht="12.75">
      <c r="B111" s="4">
        <v>108383</v>
      </c>
      <c r="C111" s="4" t="s">
        <v>122</v>
      </c>
    </row>
    <row r="112" spans="2:3" ht="12.75">
      <c r="B112" s="4">
        <v>108394</v>
      </c>
      <c r="C112" s="4" t="s">
        <v>123</v>
      </c>
    </row>
    <row r="113" spans="2:3" ht="12.75">
      <c r="B113" s="4">
        <v>108883</v>
      </c>
      <c r="C113" s="4" t="s">
        <v>124</v>
      </c>
    </row>
    <row r="114" spans="2:3" ht="12.75">
      <c r="B114" s="4">
        <v>108907</v>
      </c>
      <c r="C114" s="4" t="s">
        <v>125</v>
      </c>
    </row>
    <row r="115" spans="2:3" ht="12.75">
      <c r="B115" s="4">
        <v>108952</v>
      </c>
      <c r="C115" s="4" t="s">
        <v>126</v>
      </c>
    </row>
    <row r="116" spans="2:3" ht="12.75">
      <c r="B116" s="4">
        <v>110543</v>
      </c>
      <c r="C116" s="4" t="s">
        <v>127</v>
      </c>
    </row>
    <row r="117" spans="2:3" ht="12.75">
      <c r="B117" s="4">
        <v>111422</v>
      </c>
      <c r="C117" s="4" t="s">
        <v>128</v>
      </c>
    </row>
    <row r="118" spans="2:3" ht="12.75">
      <c r="B118" s="4">
        <v>111444</v>
      </c>
      <c r="C118" s="4" t="s">
        <v>129</v>
      </c>
    </row>
    <row r="119" spans="2:3" ht="12.75">
      <c r="B119" s="4">
        <v>114261</v>
      </c>
      <c r="C119" s="4" t="s">
        <v>130</v>
      </c>
    </row>
    <row r="120" spans="2:3" ht="12.75">
      <c r="B120" s="4">
        <v>117817</v>
      </c>
      <c r="C120" s="4" t="s">
        <v>131</v>
      </c>
    </row>
    <row r="121" spans="2:3" ht="12.75">
      <c r="B121" s="4">
        <v>118741</v>
      </c>
      <c r="C121" s="4" t="s">
        <v>132</v>
      </c>
    </row>
    <row r="122" spans="2:3" ht="12.75">
      <c r="B122" s="4">
        <v>119904</v>
      </c>
      <c r="C122" s="4" t="s">
        <v>133</v>
      </c>
    </row>
    <row r="123" spans="2:3" ht="12.75">
      <c r="B123" s="4">
        <v>119937</v>
      </c>
      <c r="C123" s="4" t="s">
        <v>134</v>
      </c>
    </row>
    <row r="124" spans="2:3" ht="12.75">
      <c r="B124" s="4">
        <v>120809</v>
      </c>
      <c r="C124" s="4" t="s">
        <v>135</v>
      </c>
    </row>
    <row r="125" spans="2:3" ht="12.75">
      <c r="B125" s="4">
        <v>120821</v>
      </c>
      <c r="C125" s="4" t="s">
        <v>136</v>
      </c>
    </row>
    <row r="126" spans="2:3" ht="12.75">
      <c r="B126" s="4">
        <v>121142</v>
      </c>
      <c r="C126" s="4" t="s">
        <v>137</v>
      </c>
    </row>
    <row r="127" spans="2:3" ht="12.75">
      <c r="B127" s="4">
        <v>121448</v>
      </c>
      <c r="C127" s="4" t="s">
        <v>138</v>
      </c>
    </row>
    <row r="128" spans="2:3" ht="12.75">
      <c r="B128" s="4">
        <v>121697</v>
      </c>
      <c r="C128" s="4" t="s">
        <v>139</v>
      </c>
    </row>
    <row r="129" spans="2:3" ht="12.75">
      <c r="B129" s="4">
        <v>122667</v>
      </c>
      <c r="C129" s="4" t="s">
        <v>140</v>
      </c>
    </row>
    <row r="130" spans="2:3" ht="12.75">
      <c r="B130" s="4">
        <v>123319</v>
      </c>
      <c r="C130" s="4" t="s">
        <v>141</v>
      </c>
    </row>
    <row r="131" spans="2:3" ht="12.75">
      <c r="B131" s="4">
        <v>123386</v>
      </c>
      <c r="C131" s="4" t="s">
        <v>142</v>
      </c>
    </row>
    <row r="132" spans="2:3" ht="12.75">
      <c r="B132" s="4">
        <v>123911</v>
      </c>
      <c r="C132" s="4" t="s">
        <v>143</v>
      </c>
    </row>
    <row r="133" spans="2:3" ht="12.75">
      <c r="B133" s="4">
        <v>126998</v>
      </c>
      <c r="C133" s="4" t="s">
        <v>144</v>
      </c>
    </row>
    <row r="134" spans="2:3" ht="12.75">
      <c r="B134" s="4">
        <v>127184</v>
      </c>
      <c r="C134" s="4" t="s">
        <v>145</v>
      </c>
    </row>
    <row r="135" spans="2:3" ht="12.75">
      <c r="B135" s="4">
        <v>131113</v>
      </c>
      <c r="C135" s="4" t="s">
        <v>146</v>
      </c>
    </row>
    <row r="136" spans="2:3" ht="12.75">
      <c r="B136" s="4">
        <v>132649</v>
      </c>
      <c r="C136" s="4" t="s">
        <v>147</v>
      </c>
    </row>
    <row r="137" spans="2:3" ht="12.75">
      <c r="B137" s="4">
        <v>133062</v>
      </c>
      <c r="C137" s="4" t="s">
        <v>148</v>
      </c>
    </row>
    <row r="138" spans="2:3" ht="12.75">
      <c r="B138" s="4">
        <v>133904</v>
      </c>
      <c r="C138" s="4" t="s">
        <v>149</v>
      </c>
    </row>
    <row r="139" spans="2:3" ht="12.75">
      <c r="B139" s="4">
        <v>140885</v>
      </c>
      <c r="C139" s="4" t="s">
        <v>150</v>
      </c>
    </row>
    <row r="140" spans="2:3" ht="12.75">
      <c r="B140" s="4">
        <v>151564</v>
      </c>
      <c r="C140" s="4" t="s">
        <v>151</v>
      </c>
    </row>
    <row r="141" spans="2:3" ht="12.75">
      <c r="B141" s="4">
        <v>156627</v>
      </c>
      <c r="C141" s="4" t="s">
        <v>152</v>
      </c>
    </row>
    <row r="142" spans="2:3" ht="12.75">
      <c r="B142" s="4">
        <v>302012</v>
      </c>
      <c r="C142" s="4" t="s">
        <v>153</v>
      </c>
    </row>
    <row r="143" spans="2:3" ht="12.75">
      <c r="B143" s="4">
        <v>334883</v>
      </c>
      <c r="C143" s="4" t="s">
        <v>154</v>
      </c>
    </row>
    <row r="144" spans="2:3" ht="12.75">
      <c r="B144" s="4">
        <v>463581</v>
      </c>
      <c r="C144" s="4" t="s">
        <v>155</v>
      </c>
    </row>
    <row r="145" spans="2:3" ht="12.75">
      <c r="B145" s="4">
        <v>510156</v>
      </c>
      <c r="C145" s="4" t="s">
        <v>156</v>
      </c>
    </row>
    <row r="146" spans="2:3" ht="12.75">
      <c r="B146" s="4">
        <v>532274</v>
      </c>
      <c r="C146" s="4" t="s">
        <v>157</v>
      </c>
    </row>
    <row r="147" spans="2:3" ht="12.75">
      <c r="B147" s="4">
        <v>534521</v>
      </c>
      <c r="C147" s="4" t="s">
        <v>158</v>
      </c>
    </row>
    <row r="148" spans="2:3" ht="12.75">
      <c r="B148" s="4">
        <v>540841</v>
      </c>
      <c r="C148" s="4" t="s">
        <v>159</v>
      </c>
    </row>
    <row r="149" spans="2:3" ht="12.75">
      <c r="B149" s="4">
        <v>542756</v>
      </c>
      <c r="C149" s="4" t="s">
        <v>160</v>
      </c>
    </row>
    <row r="150" spans="2:3" ht="12.75">
      <c r="B150" s="4">
        <v>542881</v>
      </c>
      <c r="C150" s="4" t="s">
        <v>161</v>
      </c>
    </row>
    <row r="151" spans="2:3" ht="12.75">
      <c r="B151" s="4">
        <v>584849</v>
      </c>
      <c r="C151" s="4" t="s">
        <v>162</v>
      </c>
    </row>
    <row r="152" spans="2:3" ht="12.75">
      <c r="B152" s="4">
        <v>593602</v>
      </c>
      <c r="C152" s="4" t="s">
        <v>163</v>
      </c>
    </row>
    <row r="153" spans="2:3" ht="12.75">
      <c r="B153" s="4">
        <v>624839</v>
      </c>
      <c r="C153" s="4" t="s">
        <v>164</v>
      </c>
    </row>
    <row r="154" spans="2:3" ht="12.75">
      <c r="B154" s="4">
        <v>680319</v>
      </c>
      <c r="C154" s="4" t="s">
        <v>165</v>
      </c>
    </row>
    <row r="155" spans="2:3" ht="12.75">
      <c r="B155" s="4">
        <v>684935</v>
      </c>
      <c r="C155" s="4" t="s">
        <v>166</v>
      </c>
    </row>
    <row r="156" spans="2:3" ht="12.75">
      <c r="B156" s="4">
        <v>822060</v>
      </c>
      <c r="C156" s="4" t="s">
        <v>167</v>
      </c>
    </row>
    <row r="157" spans="2:3" ht="12.75">
      <c r="B157" s="4">
        <v>1120714</v>
      </c>
      <c r="C157" s="4" t="s">
        <v>168</v>
      </c>
    </row>
    <row r="158" spans="2:3" ht="12.75">
      <c r="B158" s="4">
        <v>1319773</v>
      </c>
      <c r="C158" s="4" t="s">
        <v>169</v>
      </c>
    </row>
    <row r="159" spans="2:3" ht="12.75">
      <c r="B159" s="4">
        <v>1330207</v>
      </c>
      <c r="C159" s="4" t="s">
        <v>170</v>
      </c>
    </row>
    <row r="160" spans="2:3" ht="12.75">
      <c r="B160" s="4">
        <v>1332214</v>
      </c>
      <c r="C160" s="4" t="s">
        <v>171</v>
      </c>
    </row>
    <row r="161" spans="2:3" ht="12.75">
      <c r="B161" s="4">
        <v>1336363</v>
      </c>
      <c r="C161" s="4" t="s">
        <v>172</v>
      </c>
    </row>
    <row r="162" spans="2:3" ht="12.75">
      <c r="B162" s="4">
        <v>1582098</v>
      </c>
      <c r="C162" s="4" t="s">
        <v>173</v>
      </c>
    </row>
    <row r="163" spans="2:3" ht="12.75">
      <c r="B163" s="4">
        <v>1634044</v>
      </c>
      <c r="C163" s="4" t="s">
        <v>174</v>
      </c>
    </row>
    <row r="164" spans="2:3" ht="12.75">
      <c r="B164" s="4">
        <v>1746016</v>
      </c>
      <c r="C164" s="4" t="s">
        <v>175</v>
      </c>
    </row>
    <row r="165" spans="2:3" ht="12.75">
      <c r="B165" s="4">
        <v>3547044</v>
      </c>
      <c r="C165" s="4" t="s">
        <v>176</v>
      </c>
    </row>
    <row r="166" spans="2:3" ht="12.75">
      <c r="B166" s="4">
        <v>7550450</v>
      </c>
      <c r="C166" s="4" t="s">
        <v>177</v>
      </c>
    </row>
    <row r="167" spans="2:3" ht="12.75">
      <c r="B167" s="4">
        <v>7647010</v>
      </c>
      <c r="C167" s="4" t="s">
        <v>178</v>
      </c>
    </row>
    <row r="168" spans="2:3" ht="12.75">
      <c r="B168" s="4">
        <v>7664393</v>
      </c>
      <c r="C168" s="4" t="s">
        <v>179</v>
      </c>
    </row>
    <row r="169" spans="2:3" ht="12.75">
      <c r="B169" s="4">
        <v>7723140</v>
      </c>
      <c r="C169" s="4" t="s">
        <v>180</v>
      </c>
    </row>
    <row r="170" spans="2:3" ht="12.75">
      <c r="B170" s="4">
        <v>7782505</v>
      </c>
      <c r="C170" s="4" t="s">
        <v>181</v>
      </c>
    </row>
    <row r="171" spans="2:3" ht="12.75">
      <c r="B171" s="4">
        <v>7803512</v>
      </c>
      <c r="C171" s="4" t="s">
        <v>182</v>
      </c>
    </row>
    <row r="172" spans="2:3" ht="12.75">
      <c r="B172" s="4">
        <v>8001352</v>
      </c>
      <c r="C172" s="4" t="s">
        <v>183</v>
      </c>
    </row>
    <row r="173" spans="2:3" ht="12.75">
      <c r="B173" s="4"/>
      <c r="C173" s="4" t="s">
        <v>184</v>
      </c>
    </row>
    <row r="174" spans="2:3" ht="12.75">
      <c r="B174" s="4"/>
      <c r="C174" s="4" t="s">
        <v>185</v>
      </c>
    </row>
    <row r="175" spans="2:3" ht="12.75">
      <c r="B175" s="4"/>
      <c r="C175" s="4" t="s">
        <v>186</v>
      </c>
    </row>
    <row r="176" spans="2:3" ht="12.75">
      <c r="B176" s="4"/>
      <c r="C176" s="4" t="s">
        <v>187</v>
      </c>
    </row>
    <row r="177" spans="2:3" ht="12.75">
      <c r="B177" s="4"/>
      <c r="C177" s="4" t="s">
        <v>188</v>
      </c>
    </row>
    <row r="178" spans="2:3" ht="12.75">
      <c r="B178" s="4"/>
      <c r="C178" s="4" t="s">
        <v>189</v>
      </c>
    </row>
    <row r="179" spans="2:3" ht="12.75">
      <c r="B179" s="4"/>
      <c r="C179" s="4" t="s">
        <v>190</v>
      </c>
    </row>
    <row r="180" spans="2:3" ht="12.75">
      <c r="B180" s="4"/>
      <c r="C180" s="4" t="s">
        <v>191</v>
      </c>
    </row>
    <row r="181" spans="2:3" ht="12.75">
      <c r="B181" s="4"/>
      <c r="C181" s="4" t="s">
        <v>192</v>
      </c>
    </row>
    <row r="182" spans="2:3" ht="12.75">
      <c r="B182" s="4"/>
      <c r="C182" s="4" t="s">
        <v>193</v>
      </c>
    </row>
    <row r="183" spans="2:3" ht="12.75">
      <c r="B183" s="4"/>
      <c r="C183" s="4" t="s">
        <v>194</v>
      </c>
    </row>
    <row r="184" spans="2:3" ht="12.75">
      <c r="B184" s="4"/>
      <c r="C184" s="4" t="s">
        <v>195</v>
      </c>
    </row>
    <row r="185" spans="2:3" ht="12.75">
      <c r="B185" s="4"/>
      <c r="C185" s="4" t="s">
        <v>196</v>
      </c>
    </row>
    <row r="186" spans="2:3" ht="12.75">
      <c r="B186" s="4"/>
      <c r="C186" s="4" t="s">
        <v>197</v>
      </c>
    </row>
    <row r="187" spans="2:3" ht="12.75">
      <c r="B187" s="4"/>
      <c r="C187" s="4" t="s">
        <v>198</v>
      </c>
    </row>
    <row r="188" spans="2:3" ht="12.75">
      <c r="B188" s="4"/>
      <c r="C188" s="4" t="s">
        <v>199</v>
      </c>
    </row>
    <row r="189" spans="2:3" ht="12.75">
      <c r="B189" s="4"/>
      <c r="C189" s="4" t="s">
        <v>200</v>
      </c>
    </row>
  </sheetData>
  <sheetProtection sheet="1" objects="1" scenarios="1"/>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11">
    <tabColor indexed="15"/>
  </sheetPr>
  <dimension ref="B4:F20"/>
  <sheetViews>
    <sheetView showGridLines="0" showRowColHeaders="0" workbookViewId="0" topLeftCell="A1">
      <selection activeCell="B2" sqref="B2"/>
    </sheetView>
  </sheetViews>
  <sheetFormatPr defaultColWidth="9.140625" defaultRowHeight="12.75"/>
  <cols>
    <col min="1" max="1" width="2.28125" style="0" customWidth="1"/>
    <col min="2" max="2" width="33.421875" style="0" customWidth="1"/>
    <col min="3" max="3" width="13.28125" style="0" customWidth="1"/>
    <col min="4" max="4" width="15.57421875" style="0" customWidth="1"/>
    <col min="5" max="5" width="14.7109375" style="0" customWidth="1"/>
  </cols>
  <sheetData>
    <row r="4" spans="2:5" ht="27">
      <c r="B4" s="9" t="s">
        <v>201</v>
      </c>
      <c r="C4" s="10" t="s">
        <v>202</v>
      </c>
      <c r="D4" s="10" t="s">
        <v>203</v>
      </c>
      <c r="E4" s="10" t="s">
        <v>204</v>
      </c>
    </row>
    <row r="5" spans="2:5" ht="12.75">
      <c r="B5" s="11" t="s">
        <v>290</v>
      </c>
      <c r="C5" s="12">
        <v>1</v>
      </c>
      <c r="D5" s="12">
        <v>1</v>
      </c>
      <c r="E5" s="12">
        <v>1</v>
      </c>
    </row>
    <row r="6" spans="2:5" ht="12.75">
      <c r="B6" s="11" t="s">
        <v>205</v>
      </c>
      <c r="C6" s="12">
        <v>0.3</v>
      </c>
      <c r="D6" s="12">
        <v>0.3</v>
      </c>
      <c r="E6" s="12">
        <v>0.3</v>
      </c>
    </row>
    <row r="7" spans="2:5" ht="12.75">
      <c r="B7" s="11" t="s">
        <v>206</v>
      </c>
      <c r="C7" s="12">
        <v>0.45</v>
      </c>
      <c r="D7" s="12">
        <v>0.45</v>
      </c>
      <c r="E7" s="12">
        <v>0.45</v>
      </c>
    </row>
    <row r="8" spans="2:5" ht="12.75">
      <c r="B8" s="11" t="s">
        <v>207</v>
      </c>
      <c r="C8" s="12">
        <v>0.7</v>
      </c>
      <c r="D8" s="12">
        <v>0.7</v>
      </c>
      <c r="E8" s="12">
        <v>0.7</v>
      </c>
    </row>
    <row r="9" spans="2:5" ht="12.75">
      <c r="B9" s="11" t="s">
        <v>208</v>
      </c>
      <c r="C9" s="12">
        <v>0.75</v>
      </c>
      <c r="D9" s="12">
        <v>0.75</v>
      </c>
      <c r="E9" s="12">
        <v>0.75</v>
      </c>
    </row>
    <row r="10" spans="2:5" ht="12.75">
      <c r="B10" s="11" t="s">
        <v>209</v>
      </c>
      <c r="C10" s="12">
        <v>0.65</v>
      </c>
      <c r="D10" s="12">
        <v>0.65</v>
      </c>
      <c r="E10" s="12">
        <v>0.65</v>
      </c>
    </row>
    <row r="11" spans="2:5" ht="12.75">
      <c r="B11" s="11" t="s">
        <v>210</v>
      </c>
      <c r="C11" s="12">
        <v>0.95</v>
      </c>
      <c r="D11" s="12">
        <v>0.95</v>
      </c>
      <c r="E11" s="12">
        <v>0.95</v>
      </c>
    </row>
    <row r="12" spans="2:6" ht="12.75">
      <c r="B12" s="13" t="s">
        <v>291</v>
      </c>
      <c r="C12" s="156"/>
      <c r="D12" s="156"/>
      <c r="E12" s="156"/>
      <c r="F12" t="s">
        <v>240</v>
      </c>
    </row>
    <row r="13" spans="2:5" ht="27">
      <c r="B13" s="9" t="s">
        <v>211</v>
      </c>
      <c r="C13" s="14" t="s">
        <v>212</v>
      </c>
      <c r="D13" s="10" t="s">
        <v>213</v>
      </c>
      <c r="E13" s="10" t="s">
        <v>213</v>
      </c>
    </row>
    <row r="14" spans="2:5" ht="12.75">
      <c r="B14" s="11" t="s">
        <v>214</v>
      </c>
      <c r="C14" s="16">
        <v>0</v>
      </c>
      <c r="D14" s="17">
        <v>0</v>
      </c>
      <c r="E14" s="17">
        <v>0</v>
      </c>
    </row>
    <row r="15" spans="2:5" ht="12.75">
      <c r="B15" s="11" t="s">
        <v>249</v>
      </c>
      <c r="C15" s="15">
        <v>0.85</v>
      </c>
      <c r="D15" s="12">
        <v>0.85</v>
      </c>
      <c r="E15" s="12">
        <v>0.85</v>
      </c>
    </row>
    <row r="16" spans="2:5" ht="12.75">
      <c r="B16" s="11" t="s">
        <v>250</v>
      </c>
      <c r="C16" s="15">
        <v>0.68</v>
      </c>
      <c r="D16" s="12">
        <v>0.68</v>
      </c>
      <c r="E16" s="12">
        <v>0.68</v>
      </c>
    </row>
    <row r="17" spans="2:5" ht="12.75">
      <c r="B17" s="11" t="s">
        <v>251</v>
      </c>
      <c r="C17" s="15">
        <v>0.51</v>
      </c>
      <c r="D17" s="12">
        <v>0.51</v>
      </c>
      <c r="E17" s="12">
        <v>0.51</v>
      </c>
    </row>
    <row r="18" spans="2:5" ht="12.75">
      <c r="B18" s="11" t="s">
        <v>215</v>
      </c>
      <c r="C18" s="16">
        <v>0.9998</v>
      </c>
      <c r="D18" s="17">
        <v>0.9998</v>
      </c>
      <c r="E18" s="17">
        <v>0.9998</v>
      </c>
    </row>
    <row r="19" spans="2:5" ht="12.75">
      <c r="B19" s="11" t="s">
        <v>216</v>
      </c>
      <c r="C19" s="15">
        <v>0.8</v>
      </c>
      <c r="D19" s="12">
        <v>0.8</v>
      </c>
      <c r="E19" s="12">
        <v>0.8</v>
      </c>
    </row>
    <row r="20" spans="2:5" ht="12.75">
      <c r="B20" s="18" t="s">
        <v>217</v>
      </c>
      <c r="C20" s="19">
        <v>0.6</v>
      </c>
      <c r="D20" s="20">
        <v>0.6</v>
      </c>
      <c r="E20" s="20">
        <v>0.6</v>
      </c>
    </row>
  </sheetData>
  <sheetProtection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34"/>
  <sheetViews>
    <sheetView workbookViewId="0" topLeftCell="A1">
      <selection activeCell="B11" sqref="B11"/>
    </sheetView>
  </sheetViews>
  <sheetFormatPr defaultColWidth="9.140625" defaultRowHeight="12.75"/>
  <cols>
    <col min="1" max="1" width="12.140625" style="0" customWidth="1"/>
    <col min="2" max="2" width="82.140625" style="0" customWidth="1"/>
  </cols>
  <sheetData>
    <row r="1" spans="1:2" ht="15.75">
      <c r="A1" s="219" t="s">
        <v>292</v>
      </c>
      <c r="B1" s="219"/>
    </row>
    <row r="2" spans="1:2" ht="12.75">
      <c r="A2" s="165" t="s">
        <v>293</v>
      </c>
      <c r="B2" s="165" t="s">
        <v>294</v>
      </c>
    </row>
    <row r="3" spans="1:2" ht="12.75">
      <c r="A3" s="220">
        <v>41649</v>
      </c>
      <c r="B3" s="166" t="s">
        <v>316</v>
      </c>
    </row>
    <row r="4" spans="1:2" ht="12.75">
      <c r="A4" s="221"/>
      <c r="B4" s="166" t="s">
        <v>295</v>
      </c>
    </row>
    <row r="5" spans="1:2" ht="12.75">
      <c r="A5" s="220">
        <v>41676</v>
      </c>
      <c r="B5" s="166" t="s">
        <v>296</v>
      </c>
    </row>
    <row r="6" spans="1:2" ht="12.75">
      <c r="A6" s="221"/>
      <c r="B6" s="166" t="s">
        <v>315</v>
      </c>
    </row>
    <row r="7" spans="1:2" ht="12.75">
      <c r="A7" s="168">
        <v>41690</v>
      </c>
      <c r="B7" s="166" t="s">
        <v>308</v>
      </c>
    </row>
    <row r="8" spans="1:2" ht="12.75">
      <c r="A8" s="168">
        <v>41691</v>
      </c>
      <c r="B8" s="166" t="s">
        <v>298</v>
      </c>
    </row>
    <row r="9" spans="1:2" ht="12.75">
      <c r="A9" s="168">
        <v>41695</v>
      </c>
      <c r="B9" s="166" t="s">
        <v>309</v>
      </c>
    </row>
    <row r="10" spans="1:2" ht="12.75">
      <c r="A10" s="168">
        <v>41740</v>
      </c>
      <c r="B10" s="166" t="s">
        <v>314</v>
      </c>
    </row>
    <row r="11" ht="12.75">
      <c r="B11" s="166"/>
    </row>
    <row r="12" spans="1:2" ht="12.75">
      <c r="A12" s="166"/>
      <c r="B12" s="167"/>
    </row>
    <row r="13" spans="1:4" ht="12.75">
      <c r="A13" s="166"/>
      <c r="B13" s="167"/>
      <c r="D13" s="6"/>
    </row>
    <row r="14" spans="1:2" ht="12.75">
      <c r="A14" s="166"/>
      <c r="B14" s="167"/>
    </row>
    <row r="15" spans="1:2" ht="12.75">
      <c r="A15" s="166"/>
      <c r="B15" s="167"/>
    </row>
    <row r="16" spans="1:2" ht="12.75">
      <c r="A16" s="166"/>
      <c r="B16" s="167"/>
    </row>
    <row r="17" spans="1:2" ht="12.75">
      <c r="A17" s="166"/>
      <c r="B17" s="167"/>
    </row>
    <row r="18" spans="1:2" ht="12.75">
      <c r="A18" s="166"/>
      <c r="B18" s="167"/>
    </row>
    <row r="19" spans="1:2" ht="12.75">
      <c r="A19" s="166"/>
      <c r="B19" s="167"/>
    </row>
    <row r="20" spans="1:2" ht="12.75">
      <c r="A20" s="166"/>
      <c r="B20" s="167"/>
    </row>
    <row r="21" spans="1:2" ht="12.75">
      <c r="A21" s="166"/>
      <c r="B21" s="167"/>
    </row>
    <row r="22" spans="1:2" ht="12.75">
      <c r="A22" s="166"/>
      <c r="B22" s="167"/>
    </row>
    <row r="23" spans="1:2" ht="12.75">
      <c r="A23" s="166"/>
      <c r="B23" s="167"/>
    </row>
    <row r="24" spans="1:2" ht="12.75">
      <c r="A24" s="166"/>
      <c r="B24" s="167"/>
    </row>
    <row r="25" spans="1:2" ht="12.75">
      <c r="A25" s="166"/>
      <c r="B25" s="167"/>
    </row>
    <row r="26" spans="1:2" ht="12.75">
      <c r="A26" s="166"/>
      <c r="B26" s="167"/>
    </row>
    <row r="27" spans="1:2" ht="12.75">
      <c r="A27" s="166"/>
      <c r="B27" s="167"/>
    </row>
    <row r="28" spans="1:2" ht="12.75">
      <c r="A28" s="166"/>
      <c r="B28" s="167"/>
    </row>
    <row r="29" spans="1:2" ht="12.75">
      <c r="A29" s="166"/>
      <c r="B29" s="167"/>
    </row>
    <row r="30" spans="1:2" ht="12.75">
      <c r="A30" s="166"/>
      <c r="B30" s="167"/>
    </row>
    <row r="31" spans="1:2" ht="12.75">
      <c r="A31" s="166"/>
      <c r="B31" s="167"/>
    </row>
    <row r="32" spans="1:2" ht="12.75">
      <c r="A32" s="166"/>
      <c r="B32" s="167"/>
    </row>
    <row r="33" spans="1:2" ht="12.75">
      <c r="A33" s="166"/>
      <c r="B33" s="167"/>
    </row>
    <row r="34" spans="1:2" ht="12.75">
      <c r="A34" s="166"/>
      <c r="B34" s="167"/>
    </row>
  </sheetData>
  <sheetProtection sheet="1" objects="1" scenarios="1" formatColumns="0" formatRows="0"/>
  <mergeCells count="3">
    <mergeCell ref="A1:B1"/>
    <mergeCell ref="A3:A4"/>
    <mergeCell ref="A5:A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singlemj</dc:creator>
  <cp:keywords/>
  <dc:description/>
  <cp:lastModifiedBy>singlemj</cp:lastModifiedBy>
  <cp:lastPrinted>2013-05-21T15:29:32Z</cp:lastPrinted>
  <dcterms:created xsi:type="dcterms:W3CDTF">2012-08-30T13:53:54Z</dcterms:created>
  <dcterms:modified xsi:type="dcterms:W3CDTF">2014-04-11T14:54:13Z</dcterms:modified>
  <cp:category/>
  <cp:version/>
  <cp:contentType/>
  <cp:contentStatus/>
</cp:coreProperties>
</file>